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39" activeTab="0"/>
  </bookViews>
  <sheets>
    <sheet name="Куобахчаан" sheetId="1" r:id="rId1"/>
    <sheet name="Лист1" sheetId="2" r:id="rId2"/>
  </sheets>
  <definedNames>
    <definedName name="_xlnm.Print_Area" localSheetId="0">'Куобахчаан'!$A$1:$AU$114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пк</author>
  </authors>
  <commentList>
    <comment ref="T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Монтаж АПС-13494; монтаж сигнала-62000; антитерр.-90000
</t>
        </r>
      </text>
    </comment>
    <comment ref="Z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видеонаблюдение, обслуживание ИП Сивцев В.В.
</t>
        </r>
      </text>
    </comment>
    <comment ref="AP33" authorId="1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3195,17 от 01.07.22</t>
        </r>
      </text>
    </comment>
  </commentList>
</comments>
</file>

<file path=xl/sharedStrings.xml><?xml version="1.0" encoding="utf-8"?>
<sst xmlns="http://schemas.openxmlformats.org/spreadsheetml/2006/main" count="172" uniqueCount="171">
  <si>
    <t>Код</t>
  </si>
  <si>
    <t>Наименование статьи</t>
  </si>
  <si>
    <t>Всего расходов</t>
  </si>
  <si>
    <t>ВСЕГО РАСХОДОВ</t>
  </si>
  <si>
    <t>Оплата труда и начисления на оплату труда</t>
  </si>
  <si>
    <t>Заработная плата</t>
  </si>
  <si>
    <t>Оплата труда гражданских служащих</t>
  </si>
  <si>
    <t>Оплата ежегодных отпусков, учебных отпусков</t>
  </si>
  <si>
    <t>Прочие выплаты</t>
  </si>
  <si>
    <t>возмещение расходов, связанных с проездом в отпуск</t>
  </si>
  <si>
    <t>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</si>
  <si>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суточные при служебных командировках</t>
  </si>
  <si>
    <t>прочие компенсации по подстатье 212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</si>
  <si>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</si>
  <si>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</si>
  <si>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</si>
  <si>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</si>
  <si>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Оплата проезда к месту служебной командировки и обратно к месту постоянной работы транспортом общего пользования,оплата проезда к месту нахождения учебного заведения и обратно работникам, совмещаюшим работу с обучением в ОУ, а также возмещение указанных р</t>
  </si>
  <si>
    <t>другие расходы по оплате транспортных услуг</t>
  </si>
  <si>
    <t>Коммунальные услуги</t>
  </si>
  <si>
    <t>Оплата услуг отопления ГУП ЖКХ</t>
  </si>
  <si>
    <t>Оплата услуг отопления прочих поставщиков</t>
  </si>
  <si>
    <t>Оплата услуг предоставления  газа</t>
  </si>
  <si>
    <t>Оплата услуг предоставления  электроэнергии</t>
  </si>
  <si>
    <t>Оплата услуг горячего и холодного водоснабжения, подвоз воды</t>
  </si>
  <si>
    <t>Оплата услуг канализации,ассенизации, вотоотведения</t>
  </si>
  <si>
    <t>Арендная плата за пользование имуществом</t>
  </si>
  <si>
    <t>аренда помещений, сооружений, транспорта и т.д.</t>
  </si>
  <si>
    <t>аренда земли</t>
  </si>
  <si>
    <t>Услуги по содержанию имущества</t>
  </si>
  <si>
    <t>содержание в чистоте помещений, зданий,дворов,иного имущества</t>
  </si>
  <si>
    <t>текущий и капитальный ремонт и реставрация нефинансовых активов</t>
  </si>
  <si>
    <t>противопожарные мероприятия (огнезащтная обработка имущества и зарядка огнетушителей)</t>
  </si>
  <si>
    <t>проведение работ по ремонту и восстановлению эффективности функционирования коммунальных инженерных систем и коммуникаций,осуществляемых сверх регламентированного условиями поставки коммунальных услуг перечня работ (технологических нужд)</t>
  </si>
  <si>
    <t>Прочие услуги</t>
  </si>
  <si>
    <t>научно-исследовательские,опытно-конструкторские,опытно-технологические,геолого-разведочные работы,услуги по типовому проектированию,проектные и изыскательские работы</t>
  </si>
  <si>
    <t>разработка схем территориального планирования,градостроительных и технических регламентов,градостроительное зонирование,планировку территорий</t>
  </si>
  <si>
    <t>проведение проектных и изыскательных работ в целях разработки проектно-сметной документации для строительства,реконструкции,технического перевооружения,ремонта,реставрации обьектов, а также работ по ее экспертизе</t>
  </si>
  <si>
    <t>установка,наладка,монтаж охранной,пожарной сигнализации,локально-вычислительных сетей,систем видеонаблюдения,контроля доступа и другие монтажные работы</t>
  </si>
  <si>
    <t>услуга вневедомственной и ведомственной (в том числе пожарной)охраны</t>
  </si>
  <si>
    <t>услуги по страхованию</t>
  </si>
  <si>
    <t xml:space="preserve">услуги в области информационных технологий </t>
  </si>
  <si>
    <t>расходы на оплату договоров гражданско-правового характера,предметом которых являются участие в соревновании(его организации),сопровождение учащихся(студентов),заключенных с физическими лицами(спортсменами,тренерами,лицами,сопровождающими учащихся или уча</t>
  </si>
  <si>
    <t>оплата за проживание в жилых помещения)при служебных командировках</t>
  </si>
  <si>
    <t>плата за обучение на курсах повышения квалификации,подготовки и переподготовки специалистов</t>
  </si>
  <si>
    <t>иные работы и услуги по подстатье 226</t>
  </si>
  <si>
    <t>Обслуживание долговых обязательств</t>
  </si>
  <si>
    <t>Обслуживание внутренних долговых обязательств</t>
  </si>
  <si>
    <t>Прочие расходы, связанные с обслуживанием  долга МО</t>
  </si>
  <si>
    <t>Безвозмездные и безвозвратные перечисления организациям</t>
  </si>
  <si>
    <t>Безвозмездные и безвозвратные перечисления государственным организациям</t>
  </si>
  <si>
    <t>возмещение убытков по ЖКХ</t>
  </si>
  <si>
    <t>Прочие субсидии (в части гос-м орг-м)</t>
  </si>
  <si>
    <t>Безвозмездные и безвозвратные перечисления негосударственным организациям</t>
  </si>
  <si>
    <t>Прочие субсидии (в части негос-м орг-м)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</si>
  <si>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</si>
  <si>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</si>
  <si>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 xml:space="preserve">на предоставление дотаций, субсидий, субвенций бюджетам всех уровней </t>
  </si>
  <si>
    <t>Социальное обеспечение</t>
  </si>
  <si>
    <t>Пенсии, пособия и выплаты по пенсионному, социальному и мед. страхованию</t>
  </si>
  <si>
    <t xml:space="preserve"> по временной нетрудоспособности</t>
  </si>
  <si>
    <t>при рождении ребенка, по уходу за ребенком до достижения им возраста полутора лет</t>
  </si>
  <si>
    <t>на погребение</t>
  </si>
  <si>
    <t>др. аналогичные расходы</t>
  </si>
  <si>
    <t>Пособия по социальной помощи населению</t>
  </si>
  <si>
    <t>компенсация школьного питания</t>
  </si>
  <si>
    <t>выходное пособие выпускникам из числа детей-сирот и детей, оставшихся без попечения родителей</t>
  </si>
  <si>
    <t>выплата субсидий гражданам на приобретение (строительство) жилья</t>
  </si>
  <si>
    <t>оказание материальной помощи и частичной компенсации потери имуществаграждан</t>
  </si>
  <si>
    <t>другие выплаты по социальной помощи</t>
  </si>
  <si>
    <t>Прочие расходы</t>
  </si>
  <si>
    <t>Поступление нефинансовых активов</t>
  </si>
  <si>
    <t>Увеличение стоимости основных средств</t>
  </si>
  <si>
    <t>приобретение(изготовление) основных средств</t>
  </si>
  <si>
    <t>инвестиции в строительство основных средств</t>
  </si>
  <si>
    <t>реконструкция,дооборудование,модернизация</t>
  </si>
  <si>
    <t>Увеличение стоимости мат-х запасов (не превышают 12 мес-в)</t>
  </si>
  <si>
    <t xml:space="preserve">приобретение медикаментов и   перевязочные  средства </t>
  </si>
  <si>
    <t>приобретение продукты питания</t>
  </si>
  <si>
    <t>приобретение  горюче-смазочных материалов</t>
  </si>
  <si>
    <t xml:space="preserve">приобретение строительных материалов </t>
  </si>
  <si>
    <t>приобретение мягкого инвантаря</t>
  </si>
  <si>
    <t>приобретение котельно-печного топлива</t>
  </si>
  <si>
    <t>приобретние прочих материальных запасов</t>
  </si>
  <si>
    <t>расходы, по которым не установлены 3-хзначные коды</t>
  </si>
  <si>
    <t>уплата налогов (вкючаемых в состав расходов), государственных пошлин и сборов,разного рода платежей в бюджеты всех уровней</t>
  </si>
  <si>
    <t>уплату штрафов,пеней за несвоевременную уплату налогов и сборов,другие экономические санкции</t>
  </si>
  <si>
    <t>возмещение морального вреда по решению судебных органов и оплата судебных издержек</t>
  </si>
  <si>
    <t>выплату государственных премий,денежных компенсаций,надбавок и иных выплат</t>
  </si>
  <si>
    <t>возмещение убытков и вреда</t>
  </si>
  <si>
    <t>приобретение(изготовление)подарочной и сувенирной,не предназначенной для дальнейшей перепродажи</t>
  </si>
  <si>
    <t>представительские расходы,прием и обслуживание делегаций</t>
  </si>
  <si>
    <t>иные расходы по подстатье 290</t>
  </si>
  <si>
    <t>МП</t>
  </si>
  <si>
    <t>Приложение №2</t>
  </si>
  <si>
    <t>к Приказу ФКУ МФ РС (Я) по Вилюйскомк улусу</t>
  </si>
  <si>
    <t>подписка на периодические и справочные издания</t>
  </si>
  <si>
    <t>Остаток на конец месяца</t>
  </si>
  <si>
    <t>доп.   кл.</t>
  </si>
  <si>
    <t>другие расходы по содержанию имущества,ТБО,СЭС</t>
  </si>
  <si>
    <t>другие расходы по оплате коммунальных услуг,ЖБО,вода</t>
  </si>
  <si>
    <t>МБДОУ ЦРР детский сад "Куобахчаан" МР Вилюйский район(улус) РС(Я)</t>
  </si>
  <si>
    <t xml:space="preserve">ежемесячная денежная компенсация на приобретение книгоиздательской продукции и периодических изданий педработникам образовательных учреждений </t>
  </si>
  <si>
    <t>касс.расход за январь</t>
  </si>
  <si>
    <t>остаток за январь</t>
  </si>
  <si>
    <t>касс.расход за февраль</t>
  </si>
  <si>
    <t>остаток за февраль</t>
  </si>
  <si>
    <t>касс.расход за март</t>
  </si>
  <si>
    <t>остаток за март</t>
  </si>
  <si>
    <t>касс.расход за апрель</t>
  </si>
  <si>
    <t>остаток за апрель</t>
  </si>
  <si>
    <t>касс.расход за май</t>
  </si>
  <si>
    <t>остаток за май</t>
  </si>
  <si>
    <t>касс.расход за июнь</t>
  </si>
  <si>
    <t>остаток за июнь</t>
  </si>
  <si>
    <t>касс.расход за июль</t>
  </si>
  <si>
    <t>остаток за июль</t>
  </si>
  <si>
    <t>касс.расход за август</t>
  </si>
  <si>
    <t>остаток за август</t>
  </si>
  <si>
    <t>касс.расход за сентябрь</t>
  </si>
  <si>
    <t>остаток за сентябрь</t>
  </si>
  <si>
    <t>касс.расход за октябрь</t>
  </si>
  <si>
    <t>остаток за октябрь</t>
  </si>
  <si>
    <t>касс.расход за ноябрь</t>
  </si>
  <si>
    <t>остаток за ноябрь</t>
  </si>
  <si>
    <t>касс.расход за декабрь</t>
  </si>
  <si>
    <t>остаток за 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</si>
  <si>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</si>
  <si>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</si>
  <si>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</si>
  <si>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</si>
  <si>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</si>
  <si>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</si>
  <si>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</si>
  <si>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</si>
  <si>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</si>
  <si>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</si>
  <si>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</si>
  <si>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</si>
  <si>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Уточненный бюджет за январь</t>
  </si>
  <si>
    <t>Уточненный бюджет за февраль</t>
  </si>
  <si>
    <t>Уточненный бюджет за март</t>
  </si>
  <si>
    <t>Уточненный бюджет за апрель</t>
  </si>
  <si>
    <t>Уточненный бюджет за май</t>
  </si>
  <si>
    <t>Уточненный бюджет за июнь</t>
  </si>
  <si>
    <t>Уточненный бюджет за июль</t>
  </si>
  <si>
    <t>Уточненный бюджет за август</t>
  </si>
  <si>
    <t>Уточненный бюджет за сентябрь</t>
  </si>
  <si>
    <t>Уточненный бюджет за октябрь</t>
  </si>
  <si>
    <t>Уточненный бюджет за ноябрь</t>
  </si>
  <si>
    <t>Уточненный бюджет за декабрь</t>
  </si>
  <si>
    <t>Уточненный бюджет за год</t>
  </si>
  <si>
    <t>Заведующая МБДОУ детский сад "Куобахчаан"    ________________/Иванова С.Н./</t>
  </si>
  <si>
    <t>Главный бухгалтер отдела ДОУ                                 ___________________/Окоемова Л.С../</t>
  </si>
  <si>
    <t>Прочие несоциальные выплаты персоналу в натуральной форме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</si>
  <si>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</si>
  <si>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Услуги по страхованию</t>
  </si>
  <si>
    <t>КАССОВЫЙ РАСХОД НА 2022 ГОД</t>
  </si>
  <si>
    <t>Сайдам ТКО</t>
  </si>
  <si>
    <t>ООО Сталкер П/воды</t>
  </si>
  <si>
    <t>э/нергия</t>
  </si>
  <si>
    <t>Кассовый расход за год</t>
  </si>
  <si>
    <t>Кассовый расход 3 квартал</t>
  </si>
  <si>
    <t>Кассовый расход 4 квартал</t>
  </si>
  <si>
    <t>3-й кв.</t>
  </si>
  <si>
    <t>4-й кв.</t>
  </si>
  <si>
    <t xml:space="preserve"> ООО Сталкер т/э</t>
  </si>
  <si>
    <t>ООО "КУБ"</t>
  </si>
  <si>
    <t>МУП Вилюит</t>
  </si>
  <si>
    <t>Кассовый расход 1 квартал</t>
  </si>
  <si>
    <t>Кассовый расход 2 квартал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</si>
</sst>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FC19]d\ mmmm\ yyyy\ &quot;г.&quot;"/>
    <numFmt numFmtId="191" formatCode="0.0000"/>
    <numFmt numFmtId="192" formatCode="#,##0.0"/>
  </numFmts>
  <fonts count="70">
    <font>
      <sz val="10"/>
      <name val="Arial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u val="single"/>
      <sz val="11"/>
      <name val="Arial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Courier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right" vertical="top" wrapText="1"/>
    </xf>
    <xf numFmtId="0" fontId="4" fillId="34" borderId="12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5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top" wrapText="1"/>
    </xf>
    <xf numFmtId="0" fontId="5" fillId="0" borderId="0" xfId="53" applyNumberFormat="1" applyFont="1" applyBorder="1">
      <alignment/>
      <protection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4" fillId="34" borderId="12" xfId="0" applyNumberFormat="1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10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right" vertical="top" wrapText="1"/>
    </xf>
    <xf numFmtId="0" fontId="6" fillId="36" borderId="13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Border="1" applyAlignment="1">
      <alignment vertical="top" wrapText="1"/>
    </xf>
    <xf numFmtId="0" fontId="6" fillId="36" borderId="11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Alignment="1">
      <alignment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10" fillId="0" borderId="12" xfId="0" applyNumberFormat="1" applyFont="1" applyFill="1" applyBorder="1" applyAlignment="1">
      <alignment horizontal="right" vertical="top" wrapText="1"/>
    </xf>
    <xf numFmtId="0" fontId="10" fillId="35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/>
    </xf>
    <xf numFmtId="2" fontId="15" fillId="0" borderId="0" xfId="0" applyNumberFormat="1" applyFont="1" applyAlignment="1">
      <alignment/>
    </xf>
    <xf numFmtId="0" fontId="4" fillId="37" borderId="10" xfId="0" applyNumberFormat="1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5" fillId="0" borderId="14" xfId="53" applyNumberFormat="1" applyFont="1" applyBorder="1">
      <alignment/>
      <protection/>
    </xf>
    <xf numFmtId="0" fontId="4" fillId="0" borderId="10" xfId="61" applyNumberFormat="1" applyFont="1" applyFill="1" applyBorder="1" applyAlignment="1">
      <alignment horizontal="right" vertical="top" wrapText="1"/>
    </xf>
    <xf numFmtId="0" fontId="17" fillId="0" borderId="0" xfId="58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justify" vertical="top" wrapText="1"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vertical="top"/>
    </xf>
    <xf numFmtId="0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" fontId="2" fillId="0" borderId="18" xfId="61" applyNumberFormat="1" applyFont="1" applyFill="1" applyBorder="1" applyAlignment="1">
      <alignment horizontal="center" vertical="center" wrapText="1"/>
    </xf>
    <xf numFmtId="4" fontId="2" fillId="0" borderId="19" xfId="61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61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top"/>
    </xf>
    <xf numFmtId="4" fontId="6" fillId="33" borderId="10" xfId="61" applyNumberFormat="1" applyFont="1" applyFill="1" applyBorder="1" applyAlignment="1">
      <alignment horizontal="right" vertical="top" wrapText="1"/>
    </xf>
    <xf numFmtId="4" fontId="4" fillId="33" borderId="10" xfId="61" applyNumberFormat="1" applyFont="1" applyFill="1" applyBorder="1" applyAlignment="1">
      <alignment horizontal="right" vertical="top" wrapText="1"/>
    </xf>
    <xf numFmtId="4" fontId="4" fillId="34" borderId="10" xfId="61" applyNumberFormat="1" applyFont="1" applyFill="1" applyBorder="1" applyAlignment="1">
      <alignment vertical="top"/>
    </xf>
    <xf numFmtId="4" fontId="2" fillId="0" borderId="10" xfId="61" applyNumberFormat="1" applyFont="1" applyFill="1" applyBorder="1" applyAlignment="1">
      <alignment vertical="top"/>
    </xf>
    <xf numFmtId="4" fontId="7" fillId="0" borderId="10" xfId="61" applyNumberFormat="1" applyFont="1" applyFill="1" applyBorder="1" applyAlignment="1">
      <alignment vertical="top"/>
    </xf>
    <xf numFmtId="4" fontId="2" fillId="0" borderId="10" xfId="61" applyNumberFormat="1" applyFont="1" applyBorder="1" applyAlignment="1">
      <alignment vertical="top"/>
    </xf>
    <xf numFmtId="4" fontId="15" fillId="0" borderId="0" xfId="0" applyNumberFormat="1" applyFont="1" applyAlignment="1">
      <alignment/>
    </xf>
    <xf numFmtId="4" fontId="6" fillId="36" borderId="10" xfId="61" applyNumberFormat="1" applyFont="1" applyFill="1" applyBorder="1" applyAlignment="1">
      <alignment vertical="top"/>
    </xf>
    <xf numFmtId="4" fontId="6" fillId="34" borderId="10" xfId="61" applyNumberFormat="1" applyFont="1" applyFill="1" applyBorder="1" applyAlignment="1">
      <alignment vertical="top"/>
    </xf>
    <xf numFmtId="4" fontId="4" fillId="0" borderId="10" xfId="61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vertical="top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38" borderId="10" xfId="61" applyNumberFormat="1" applyFont="1" applyFill="1" applyBorder="1" applyAlignment="1">
      <alignment vertical="top"/>
    </xf>
    <xf numFmtId="4" fontId="2" fillId="0" borderId="15" xfId="61" applyNumberFormat="1" applyFont="1" applyFill="1" applyBorder="1" applyAlignment="1">
      <alignment horizontal="center" vertical="center" wrapText="1"/>
    </xf>
    <xf numFmtId="4" fontId="6" fillId="33" borderId="11" xfId="61" applyNumberFormat="1" applyFont="1" applyFill="1" applyBorder="1" applyAlignment="1">
      <alignment horizontal="right" vertical="top" wrapText="1"/>
    </xf>
    <xf numFmtId="4" fontId="4" fillId="34" borderId="20" xfId="61" applyNumberFormat="1" applyFont="1" applyFill="1" applyBorder="1" applyAlignment="1">
      <alignment vertical="top"/>
    </xf>
    <xf numFmtId="4" fontId="4" fillId="33" borderId="21" xfId="61" applyNumberFormat="1" applyFont="1" applyFill="1" applyBorder="1" applyAlignment="1">
      <alignment horizontal="right" vertical="top" wrapText="1"/>
    </xf>
    <xf numFmtId="4" fontId="4" fillId="34" borderId="21" xfId="61" applyNumberFormat="1" applyFont="1" applyFill="1" applyBorder="1" applyAlignment="1">
      <alignment vertical="top"/>
    </xf>
    <xf numFmtId="4" fontId="4" fillId="34" borderId="22" xfId="61" applyNumberFormat="1" applyFont="1" applyFill="1" applyBorder="1" applyAlignment="1">
      <alignment vertical="top"/>
    </xf>
    <xf numFmtId="4" fontId="2" fillId="0" borderId="21" xfId="61" applyNumberFormat="1" applyFont="1" applyFill="1" applyBorder="1" applyAlignment="1">
      <alignment vertical="top"/>
    </xf>
    <xf numFmtId="4" fontId="2" fillId="0" borderId="22" xfId="61" applyNumberFormat="1" applyFont="1" applyFill="1" applyBorder="1" applyAlignment="1">
      <alignment vertical="top"/>
    </xf>
    <xf numFmtId="4" fontId="7" fillId="0" borderId="21" xfId="61" applyNumberFormat="1" applyFont="1" applyFill="1" applyBorder="1" applyAlignment="1">
      <alignment vertical="top"/>
    </xf>
    <xf numFmtId="4" fontId="2" fillId="0" borderId="21" xfId="61" applyNumberFormat="1" applyFont="1" applyBorder="1" applyAlignment="1">
      <alignment vertical="top"/>
    </xf>
    <xf numFmtId="4" fontId="4" fillId="0" borderId="21" xfId="61" applyNumberFormat="1" applyFont="1" applyFill="1" applyBorder="1" applyAlignment="1">
      <alignment vertical="top"/>
    </xf>
    <xf numFmtId="4" fontId="4" fillId="0" borderId="22" xfId="61" applyNumberFormat="1" applyFont="1" applyFill="1" applyBorder="1" applyAlignment="1">
      <alignment vertical="top"/>
    </xf>
    <xf numFmtId="4" fontId="4" fillId="37" borderId="21" xfId="61" applyNumberFormat="1" applyFont="1" applyFill="1" applyBorder="1" applyAlignment="1">
      <alignment vertical="top"/>
    </xf>
    <xf numFmtId="4" fontId="2" fillId="37" borderId="21" xfId="61" applyNumberFormat="1" applyFont="1" applyFill="1" applyBorder="1" applyAlignment="1">
      <alignment vertical="top"/>
    </xf>
    <xf numFmtId="4" fontId="6" fillId="36" borderId="21" xfId="61" applyNumberFormat="1" applyFont="1" applyFill="1" applyBorder="1" applyAlignment="1">
      <alignment vertical="top"/>
    </xf>
    <xf numFmtId="4" fontId="6" fillId="36" borderId="22" xfId="61" applyNumberFormat="1" applyFont="1" applyFill="1" applyBorder="1" applyAlignment="1">
      <alignment vertical="top"/>
    </xf>
    <xf numFmtId="4" fontId="6" fillId="34" borderId="21" xfId="61" applyNumberFormat="1" applyFont="1" applyFill="1" applyBorder="1" applyAlignment="1">
      <alignment vertical="top"/>
    </xf>
    <xf numFmtId="4" fontId="6" fillId="34" borderId="22" xfId="61" applyNumberFormat="1" applyFont="1" applyFill="1" applyBorder="1" applyAlignment="1">
      <alignment vertical="top"/>
    </xf>
    <xf numFmtId="4" fontId="7" fillId="0" borderId="22" xfId="61" applyNumberFormat="1" applyFont="1" applyFill="1" applyBorder="1" applyAlignment="1">
      <alignment vertical="top"/>
    </xf>
    <xf numFmtId="4" fontId="6" fillId="33" borderId="21" xfId="61" applyNumberFormat="1" applyFont="1" applyFill="1" applyBorder="1" applyAlignment="1">
      <alignment horizontal="right" vertical="top" wrapText="1"/>
    </xf>
    <xf numFmtId="4" fontId="6" fillId="33" borderId="22" xfId="61" applyNumberFormat="1" applyFont="1" applyFill="1" applyBorder="1" applyAlignment="1">
      <alignment horizontal="right" vertical="top" wrapText="1"/>
    </xf>
    <xf numFmtId="4" fontId="2" fillId="0" borderId="23" xfId="61" applyNumberFormat="1" applyFont="1" applyFill="1" applyBorder="1" applyAlignment="1">
      <alignment vertical="top"/>
    </xf>
    <xf numFmtId="4" fontId="2" fillId="0" borderId="24" xfId="61" applyNumberFormat="1" applyFont="1" applyFill="1" applyBorder="1" applyAlignment="1">
      <alignment vertical="top"/>
    </xf>
    <xf numFmtId="4" fontId="2" fillId="0" borderId="25" xfId="61" applyNumberFormat="1" applyFont="1" applyFill="1" applyBorder="1" applyAlignment="1">
      <alignment vertical="top"/>
    </xf>
    <xf numFmtId="0" fontId="2" fillId="0" borderId="18" xfId="61" applyNumberFormat="1" applyFont="1" applyFill="1" applyBorder="1" applyAlignment="1">
      <alignment vertical="top"/>
    </xf>
    <xf numFmtId="4" fontId="2" fillId="38" borderId="22" xfId="61" applyNumberFormat="1" applyFont="1" applyFill="1" applyBorder="1" applyAlignment="1">
      <alignment vertical="top"/>
    </xf>
    <xf numFmtId="4" fontId="4" fillId="34" borderId="11" xfId="61" applyNumberFormat="1" applyFont="1" applyFill="1" applyBorder="1" applyAlignment="1">
      <alignment horizontal="right" vertical="top" wrapText="1"/>
    </xf>
    <xf numFmtId="4" fontId="4" fillId="0" borderId="11" xfId="61" applyNumberFormat="1" applyFont="1" applyFill="1" applyBorder="1" applyAlignment="1">
      <alignment horizontal="right" vertical="top" wrapText="1"/>
    </xf>
    <xf numFmtId="4" fontId="4" fillId="37" borderId="11" xfId="61" applyNumberFormat="1" applyFont="1" applyFill="1" applyBorder="1" applyAlignment="1">
      <alignment horizontal="right" vertical="top" wrapText="1"/>
    </xf>
    <xf numFmtId="4" fontId="4" fillId="33" borderId="22" xfId="61" applyNumberFormat="1" applyFont="1" applyFill="1" applyBorder="1" applyAlignment="1">
      <alignment horizontal="right" vertical="top" wrapText="1"/>
    </xf>
    <xf numFmtId="4" fontId="4" fillId="34" borderId="26" xfId="61" applyNumberFormat="1" applyFont="1" applyFill="1" applyBorder="1" applyAlignment="1">
      <alignment vertical="top"/>
    </xf>
    <xf numFmtId="4" fontId="6" fillId="0" borderId="11" xfId="61" applyNumberFormat="1" applyFont="1" applyFill="1" applyBorder="1" applyAlignment="1">
      <alignment horizontal="right" vertical="top" wrapText="1"/>
    </xf>
    <xf numFmtId="4" fontId="6" fillId="36" borderId="11" xfId="61" applyNumberFormat="1" applyFont="1" applyFill="1" applyBorder="1" applyAlignment="1">
      <alignment horizontal="right" vertical="top" wrapText="1"/>
    </xf>
    <xf numFmtId="4" fontId="4" fillId="39" borderId="10" xfId="61" applyNumberFormat="1" applyFont="1" applyFill="1" applyBorder="1" applyAlignment="1">
      <alignment vertical="top"/>
    </xf>
    <xf numFmtId="4" fontId="4" fillId="34" borderId="11" xfId="61" applyNumberFormat="1" applyFont="1" applyFill="1" applyBorder="1" applyAlignment="1">
      <alignment vertical="top"/>
    </xf>
    <xf numFmtId="4" fontId="0" fillId="0" borderId="26" xfId="61" applyNumberFormat="1" applyFont="1" applyBorder="1" applyAlignment="1">
      <alignment/>
    </xf>
    <xf numFmtId="4" fontId="2" fillId="0" borderId="11" xfId="61" applyNumberFormat="1" applyFont="1" applyFill="1" applyBorder="1" applyAlignment="1">
      <alignment vertical="top"/>
    </xf>
    <xf numFmtId="4" fontId="6" fillId="36" borderId="11" xfId="61" applyNumberFormat="1" applyFont="1" applyFill="1" applyBorder="1" applyAlignment="1">
      <alignment vertical="top"/>
    </xf>
    <xf numFmtId="4" fontId="6" fillId="34" borderId="11" xfId="61" applyNumberFormat="1" applyFont="1" applyFill="1" applyBorder="1" applyAlignment="1">
      <alignment vertical="top"/>
    </xf>
    <xf numFmtId="4" fontId="7" fillId="0" borderId="11" xfId="61" applyNumberFormat="1" applyFont="1" applyFill="1" applyBorder="1" applyAlignment="1">
      <alignment vertical="top"/>
    </xf>
    <xf numFmtId="4" fontId="4" fillId="0" borderId="11" xfId="61" applyNumberFormat="1" applyFont="1" applyFill="1" applyBorder="1" applyAlignment="1">
      <alignment vertical="top"/>
    </xf>
    <xf numFmtId="4" fontId="0" fillId="35" borderId="26" xfId="61" applyNumberFormat="1" applyFont="1" applyFill="1" applyBorder="1" applyAlignment="1">
      <alignment/>
    </xf>
    <xf numFmtId="4" fontId="6" fillId="36" borderId="26" xfId="61" applyNumberFormat="1" applyFont="1" applyFill="1" applyBorder="1" applyAlignment="1">
      <alignment vertical="top"/>
    </xf>
    <xf numFmtId="4" fontId="6" fillId="34" borderId="26" xfId="61" applyNumberFormat="1" applyFont="1" applyFill="1" applyBorder="1" applyAlignment="1">
      <alignment vertical="top"/>
    </xf>
    <xf numFmtId="4" fontId="6" fillId="33" borderId="26" xfId="61" applyNumberFormat="1" applyFont="1" applyFill="1" applyBorder="1" applyAlignment="1">
      <alignment horizontal="right" vertical="top" wrapText="1"/>
    </xf>
    <xf numFmtId="4" fontId="16" fillId="0" borderId="21" xfId="61" applyNumberFormat="1" applyFont="1" applyFill="1" applyBorder="1" applyAlignment="1">
      <alignment vertical="top"/>
    </xf>
    <xf numFmtId="4" fontId="2" fillId="35" borderId="21" xfId="61" applyNumberFormat="1" applyFont="1" applyFill="1" applyBorder="1" applyAlignment="1">
      <alignment vertical="top"/>
    </xf>
    <xf numFmtId="4" fontId="7" fillId="35" borderId="21" xfId="61" applyNumberFormat="1" applyFont="1" applyFill="1" applyBorder="1" applyAlignment="1">
      <alignment vertical="top"/>
    </xf>
    <xf numFmtId="4" fontId="64" fillId="0" borderId="21" xfId="61" applyNumberFormat="1" applyFont="1" applyFill="1" applyBorder="1" applyAlignment="1">
      <alignment vertical="top"/>
    </xf>
    <xf numFmtId="4" fontId="4" fillId="34" borderId="27" xfId="61" applyNumberFormat="1" applyFont="1" applyFill="1" applyBorder="1" applyAlignment="1">
      <alignment vertical="top"/>
    </xf>
    <xf numFmtId="0" fontId="0" fillId="0" borderId="18" xfId="61" applyNumberFormat="1" applyFont="1" applyBorder="1" applyAlignment="1">
      <alignment/>
    </xf>
    <xf numFmtId="0" fontId="0" fillId="0" borderId="18" xfId="61" applyNumberFormat="1" applyFont="1" applyBorder="1" applyAlignment="1">
      <alignment/>
    </xf>
    <xf numFmtId="4" fontId="4" fillId="33" borderId="27" xfId="61" applyNumberFormat="1" applyFont="1" applyFill="1" applyBorder="1" applyAlignment="1">
      <alignment horizontal="right" vertical="top" wrapText="1"/>
    </xf>
    <xf numFmtId="4" fontId="2" fillId="38" borderId="11" xfId="61" applyNumberFormat="1" applyFont="1" applyFill="1" applyBorder="1" applyAlignment="1">
      <alignment vertical="top"/>
    </xf>
    <xf numFmtId="4" fontId="4" fillId="34" borderId="28" xfId="61" applyNumberFormat="1" applyFont="1" applyFill="1" applyBorder="1" applyAlignment="1">
      <alignment vertical="top"/>
    </xf>
    <xf numFmtId="4" fontId="0" fillId="40" borderId="26" xfId="61" applyNumberFormat="1" applyFont="1" applyFill="1" applyBorder="1" applyAlignment="1">
      <alignment/>
    </xf>
    <xf numFmtId="4" fontId="4" fillId="41" borderId="26" xfId="61" applyNumberFormat="1" applyFont="1" applyFill="1" applyBorder="1" applyAlignment="1">
      <alignment vertical="top"/>
    </xf>
    <xf numFmtId="4" fontId="64" fillId="35" borderId="21" xfId="61" applyNumberFormat="1" applyFont="1" applyFill="1" applyBorder="1" applyAlignment="1">
      <alignment vertical="top"/>
    </xf>
    <xf numFmtId="0" fontId="0" fillId="38" borderId="0" xfId="0" applyNumberFormat="1" applyFont="1" applyFill="1" applyAlignment="1">
      <alignment/>
    </xf>
    <xf numFmtId="187" fontId="4" fillId="39" borderId="21" xfId="61" applyFont="1" applyFill="1" applyBorder="1" applyAlignment="1">
      <alignment vertical="top"/>
    </xf>
    <xf numFmtId="4" fontId="4" fillId="39" borderId="21" xfId="61" applyNumberFormat="1" applyFont="1" applyFill="1" applyBorder="1" applyAlignment="1">
      <alignment vertical="top"/>
    </xf>
    <xf numFmtId="4" fontId="4" fillId="0" borderId="29" xfId="61" applyNumberFormat="1" applyFont="1" applyFill="1" applyBorder="1" applyAlignment="1">
      <alignment vertical="top"/>
    </xf>
    <xf numFmtId="4" fontId="4" fillId="12" borderId="21" xfId="61" applyNumberFormat="1" applyFont="1" applyFill="1" applyBorder="1" applyAlignment="1">
      <alignment vertical="top"/>
    </xf>
    <xf numFmtId="4" fontId="4" fillId="12" borderId="10" xfId="61" applyNumberFormat="1" applyFont="1" applyFill="1" applyBorder="1" applyAlignment="1">
      <alignment vertical="top"/>
    </xf>
    <xf numFmtId="4" fontId="15" fillId="12" borderId="26" xfId="61" applyNumberFormat="1" applyFont="1" applyFill="1" applyBorder="1" applyAlignment="1">
      <alignment/>
    </xf>
    <xf numFmtId="4" fontId="4" fillId="12" borderId="22" xfId="61" applyNumberFormat="1" applyFont="1" applyFill="1" applyBorder="1" applyAlignment="1">
      <alignment vertical="top"/>
    </xf>
    <xf numFmtId="4" fontId="4" fillId="41" borderId="10" xfId="61" applyNumberFormat="1" applyFont="1" applyFill="1" applyBorder="1" applyAlignment="1">
      <alignment vertical="top"/>
    </xf>
    <xf numFmtId="4" fontId="15" fillId="0" borderId="26" xfId="61" applyNumberFormat="1" applyFont="1" applyFill="1" applyBorder="1" applyAlignment="1">
      <alignment/>
    </xf>
    <xf numFmtId="4" fontId="2" fillId="0" borderId="0" xfId="61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/>
    </xf>
    <xf numFmtId="4" fontId="4" fillId="12" borderId="10" xfId="61" applyNumberFormat="1" applyFont="1" applyFill="1" applyBorder="1" applyAlignment="1">
      <alignment vertical="center"/>
    </xf>
    <xf numFmtId="0" fontId="4" fillId="41" borderId="10" xfId="0" applyNumberFormat="1" applyFont="1" applyFill="1" applyBorder="1" applyAlignment="1">
      <alignment horizontal="right" vertical="top" wrapText="1"/>
    </xf>
    <xf numFmtId="0" fontId="4" fillId="41" borderId="10" xfId="0" applyNumberFormat="1" applyFont="1" applyFill="1" applyBorder="1" applyAlignment="1">
      <alignment horizontal="justify" vertical="top" wrapText="1"/>
    </xf>
    <xf numFmtId="4" fontId="4" fillId="41" borderId="11" xfId="61" applyNumberFormat="1" applyFont="1" applyFill="1" applyBorder="1" applyAlignment="1">
      <alignment horizontal="right" vertical="top" wrapText="1"/>
    </xf>
    <xf numFmtId="4" fontId="4" fillId="41" borderId="21" xfId="61" applyNumberFormat="1" applyFont="1" applyFill="1" applyBorder="1" applyAlignment="1">
      <alignment vertical="top"/>
    </xf>
    <xf numFmtId="4" fontId="4" fillId="41" borderId="22" xfId="61" applyNumberFormat="1" applyFont="1" applyFill="1" applyBorder="1" applyAlignment="1">
      <alignment vertical="top"/>
    </xf>
    <xf numFmtId="4" fontId="4" fillId="41" borderId="11" xfId="61" applyNumberFormat="1" applyFont="1" applyFill="1" applyBorder="1" applyAlignment="1">
      <alignment vertical="top"/>
    </xf>
    <xf numFmtId="0" fontId="4" fillId="41" borderId="12" xfId="0" applyNumberFormat="1" applyFont="1" applyFill="1" applyBorder="1" applyAlignment="1">
      <alignment horizontal="justify" vertical="top" wrapText="1"/>
    </xf>
    <xf numFmtId="0" fontId="4" fillId="41" borderId="12" xfId="0" applyNumberFormat="1" applyFont="1" applyFill="1" applyBorder="1" applyAlignment="1">
      <alignment horizontal="right" vertical="top" wrapText="1"/>
    </xf>
    <xf numFmtId="4" fontId="4" fillId="34" borderId="10" xfId="61" applyNumberFormat="1" applyFont="1" applyFill="1" applyBorder="1" applyAlignment="1">
      <alignment vertical="center"/>
    </xf>
    <xf numFmtId="4" fontId="4" fillId="34" borderId="22" xfId="61" applyNumberFormat="1" applyFont="1" applyFill="1" applyBorder="1" applyAlignment="1">
      <alignment vertical="center"/>
    </xf>
    <xf numFmtId="4" fontId="0" fillId="0" borderId="26" xfId="61" applyNumberFormat="1" applyFont="1" applyFill="1" applyBorder="1" applyAlignment="1">
      <alignment/>
    </xf>
    <xf numFmtId="4" fontId="4" fillId="39" borderId="22" xfId="61" applyNumberFormat="1" applyFont="1" applyFill="1" applyBorder="1" applyAlignment="1">
      <alignment vertical="top"/>
    </xf>
    <xf numFmtId="4" fontId="4" fillId="39" borderId="26" xfId="61" applyNumberFormat="1" applyFont="1" applyFill="1" applyBorder="1" applyAlignment="1">
      <alignment vertical="top"/>
    </xf>
    <xf numFmtId="4" fontId="4" fillId="39" borderId="27" xfId="61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Alignment="1">
      <alignment/>
    </xf>
    <xf numFmtId="0" fontId="4" fillId="12" borderId="10" xfId="0" applyNumberFormat="1" applyFont="1" applyFill="1" applyBorder="1" applyAlignment="1">
      <alignment horizontal="right" vertical="top" wrapText="1"/>
    </xf>
    <xf numFmtId="0" fontId="4" fillId="12" borderId="10" xfId="0" applyNumberFormat="1" applyFont="1" applyFill="1" applyBorder="1" applyAlignment="1">
      <alignment horizontal="justify" vertical="top" wrapText="1"/>
    </xf>
    <xf numFmtId="4" fontId="4" fillId="12" borderId="11" xfId="61" applyNumberFormat="1" applyFont="1" applyFill="1" applyBorder="1" applyAlignment="1">
      <alignment horizontal="right" vertical="top" wrapText="1"/>
    </xf>
    <xf numFmtId="4" fontId="4" fillId="12" borderId="11" xfId="61" applyNumberFormat="1" applyFont="1" applyFill="1" applyBorder="1" applyAlignment="1">
      <alignment vertical="top"/>
    </xf>
    <xf numFmtId="0" fontId="4" fillId="39" borderId="10" xfId="0" applyNumberFormat="1" applyFont="1" applyFill="1" applyBorder="1" applyAlignment="1">
      <alignment horizontal="right" vertical="top" wrapText="1"/>
    </xf>
    <xf numFmtId="0" fontId="4" fillId="39" borderId="11" xfId="0" applyNumberFormat="1" applyFont="1" applyFill="1" applyBorder="1" applyAlignment="1">
      <alignment horizontal="center" vertical="top" wrapText="1"/>
    </xf>
    <xf numFmtId="4" fontId="4" fillId="39" borderId="11" xfId="61" applyNumberFormat="1" applyFont="1" applyFill="1" applyBorder="1" applyAlignment="1">
      <alignment horizontal="right" vertical="top" wrapText="1"/>
    </xf>
    <xf numFmtId="4" fontId="4" fillId="39" borderId="11" xfId="61" applyNumberFormat="1" applyFont="1" applyFill="1" applyBorder="1" applyAlignment="1">
      <alignment vertical="top"/>
    </xf>
    <xf numFmtId="0" fontId="4" fillId="41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vertical="top" wrapText="1"/>
    </xf>
    <xf numFmtId="0" fontId="15" fillId="0" borderId="0" xfId="0" applyNumberFormat="1" applyFont="1" applyFill="1" applyAlignment="1">
      <alignment/>
    </xf>
    <xf numFmtId="0" fontId="4" fillId="39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/>
    </xf>
    <xf numFmtId="4" fontId="0" fillId="0" borderId="30" xfId="61" applyNumberFormat="1" applyFont="1" applyFill="1" applyBorder="1" applyAlignment="1">
      <alignment/>
    </xf>
    <xf numFmtId="4" fontId="65" fillId="41" borderId="11" xfId="61" applyNumberFormat="1" applyFont="1" applyFill="1" applyBorder="1" applyAlignment="1">
      <alignment horizontal="right" vertical="top" wrapText="1"/>
    </xf>
    <xf numFmtId="4" fontId="65" fillId="41" borderId="26" xfId="61" applyNumberFormat="1" applyFont="1" applyFill="1" applyBorder="1" applyAlignment="1">
      <alignment vertical="top"/>
    </xf>
    <xf numFmtId="4" fontId="65" fillId="33" borderId="11" xfId="61" applyNumberFormat="1" applyFont="1" applyFill="1" applyBorder="1" applyAlignment="1">
      <alignment horizontal="right" vertical="top" wrapText="1"/>
    </xf>
    <xf numFmtId="4" fontId="0" fillId="42" borderId="26" xfId="61" applyNumberFormat="1" applyFont="1" applyFill="1" applyBorder="1" applyAlignment="1">
      <alignment/>
    </xf>
    <xf numFmtId="4" fontId="66" fillId="0" borderId="26" xfId="61" applyNumberFormat="1" applyFont="1" applyFill="1" applyBorder="1" applyAlignment="1">
      <alignment/>
    </xf>
    <xf numFmtId="0" fontId="4" fillId="39" borderId="10" xfId="0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justify" vertical="top" wrapText="1"/>
    </xf>
    <xf numFmtId="0" fontId="4" fillId="38" borderId="10" xfId="0" applyNumberFormat="1" applyFont="1" applyFill="1" applyBorder="1" applyAlignment="1">
      <alignment horizontal="right" vertical="top" wrapText="1"/>
    </xf>
    <xf numFmtId="0" fontId="4" fillId="38" borderId="11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4" fillId="39" borderId="11" xfId="0" applyNumberFormat="1" applyFont="1" applyFill="1" applyBorder="1" applyAlignment="1">
      <alignment horizontal="justify" vertical="top" wrapText="1"/>
    </xf>
    <xf numFmtId="0" fontId="4" fillId="11" borderId="12" xfId="0" applyFont="1" applyFill="1" applyBorder="1" applyAlignment="1">
      <alignment horizontal="right" vertical="top" wrapText="1"/>
    </xf>
    <xf numFmtId="0" fontId="4" fillId="11" borderId="10" xfId="0" applyFont="1" applyFill="1" applyBorder="1" applyAlignment="1">
      <alignment horizontal="justify" vertical="top" wrapText="1"/>
    </xf>
    <xf numFmtId="4" fontId="4" fillId="11" borderId="11" xfId="61" applyNumberFormat="1" applyFont="1" applyFill="1" applyBorder="1" applyAlignment="1">
      <alignment horizontal="right" vertical="top" wrapText="1"/>
    </xf>
    <xf numFmtId="4" fontId="15" fillId="11" borderId="10" xfId="61" applyNumberFormat="1" applyFont="1" applyFill="1" applyBorder="1" applyAlignment="1">
      <alignment/>
    </xf>
    <xf numFmtId="187" fontId="4" fillId="11" borderId="21" xfId="61" applyFont="1" applyFill="1" applyBorder="1" applyAlignment="1">
      <alignment vertical="top"/>
    </xf>
    <xf numFmtId="187" fontId="4" fillId="11" borderId="10" xfId="61" applyFont="1" applyFill="1" applyBorder="1" applyAlignment="1">
      <alignment vertical="top"/>
    </xf>
    <xf numFmtId="4" fontId="4" fillId="11" borderId="22" xfId="61" applyNumberFormat="1" applyFont="1" applyFill="1" applyBorder="1" applyAlignment="1">
      <alignment vertical="top"/>
    </xf>
    <xf numFmtId="4" fontId="15" fillId="11" borderId="27" xfId="61" applyNumberFormat="1" applyFont="1" applyFill="1" applyBorder="1" applyAlignment="1">
      <alignment/>
    </xf>
    <xf numFmtId="4" fontId="15" fillId="11" borderId="26" xfId="61" applyNumberFormat="1" applyFont="1" applyFill="1" applyBorder="1" applyAlignment="1">
      <alignment/>
    </xf>
    <xf numFmtId="0" fontId="15" fillId="38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Fill="1" applyBorder="1" applyAlignment="1">
      <alignment horizontal="justify" vertical="top" wrapText="1"/>
    </xf>
    <xf numFmtId="4" fontId="4" fillId="0" borderId="20" xfId="61" applyNumberFormat="1" applyFont="1" applyFill="1" applyBorder="1" applyAlignment="1">
      <alignment vertical="top"/>
    </xf>
    <xf numFmtId="4" fontId="4" fillId="0" borderId="28" xfId="61" applyNumberFormat="1" applyFont="1" applyFill="1" applyBorder="1" applyAlignment="1">
      <alignment vertical="top"/>
    </xf>
    <xf numFmtId="0" fontId="10" fillId="11" borderId="11" xfId="0" applyNumberFormat="1" applyFont="1" applyFill="1" applyBorder="1" applyAlignment="1">
      <alignment vertical="top" wrapText="1"/>
    </xf>
    <xf numFmtId="4" fontId="67" fillId="0" borderId="31" xfId="0" applyNumberFormat="1" applyFont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 quotePrefix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58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35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58" applyNumberFormat="1" applyFont="1" applyFill="1" applyBorder="1" applyAlignment="1" applyProtection="1">
      <alignment horizontal="center"/>
      <protection locked="0"/>
    </xf>
    <xf numFmtId="4" fontId="19" fillId="38" borderId="0" xfId="0" applyNumberFormat="1" applyFont="1" applyFill="1" applyBorder="1" applyAlignment="1" applyProtection="1">
      <alignment horizontal="center"/>
      <protection/>
    </xf>
    <xf numFmtId="4" fontId="25" fillId="38" borderId="0" xfId="0" applyNumberFormat="1" applyFont="1" applyFill="1" applyBorder="1" applyAlignment="1" applyProtection="1">
      <alignment horizontal="left"/>
      <protection locked="0"/>
    </xf>
    <xf numFmtId="0" fontId="20" fillId="38" borderId="0" xfId="58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19" fillId="0" borderId="0" xfId="0" applyNumberFormat="1" applyFont="1" applyFill="1" applyBorder="1" applyAlignment="1" applyProtection="1">
      <alignment horizontal="center" wrapText="1"/>
      <protection/>
    </xf>
    <xf numFmtId="4" fontId="0" fillId="0" borderId="32" xfId="61" applyNumberFormat="1" applyFont="1" applyFill="1" applyBorder="1" applyAlignment="1">
      <alignment/>
    </xf>
    <xf numFmtId="0" fontId="0" fillId="19" borderId="0" xfId="0" applyNumberFormat="1" applyFill="1" applyAlignment="1">
      <alignment/>
    </xf>
    <xf numFmtId="0" fontId="0" fillId="0" borderId="0" xfId="0" applyNumberFormat="1" applyFont="1" applyAlignment="1">
      <alignment/>
    </xf>
    <xf numFmtId="2" fontId="0" fillId="10" borderId="0" xfId="0" applyNumberFormat="1" applyFont="1" applyFill="1" applyAlignment="1">
      <alignment/>
    </xf>
    <xf numFmtId="0" fontId="19" fillId="38" borderId="0" xfId="0" applyNumberFormat="1" applyFont="1" applyFill="1" applyBorder="1" applyAlignment="1" applyProtection="1">
      <alignment/>
      <protection locked="0"/>
    </xf>
    <xf numFmtId="0" fontId="19" fillId="38" borderId="0" xfId="58" applyNumberFormat="1" applyFont="1" applyFill="1" applyBorder="1" applyAlignment="1" applyProtection="1">
      <alignment horizontal="center"/>
      <protection locked="0"/>
    </xf>
    <xf numFmtId="0" fontId="21" fillId="38" borderId="0" xfId="0" applyNumberFormat="1" applyFont="1" applyFill="1" applyBorder="1" applyAlignment="1" applyProtection="1">
      <alignment/>
      <protection locked="0"/>
    </xf>
    <xf numFmtId="0" fontId="21" fillId="38" borderId="0" xfId="0" applyNumberFormat="1" applyFont="1" applyFill="1" applyBorder="1" applyAlignment="1" applyProtection="1">
      <alignment horizontal="left"/>
      <protection locked="0"/>
    </xf>
    <xf numFmtId="0" fontId="19" fillId="38" borderId="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Alignment="1">
      <alignment/>
    </xf>
    <xf numFmtId="4" fontId="0" fillId="38" borderId="0" xfId="0" applyNumberFormat="1" applyFont="1" applyFill="1" applyBorder="1" applyAlignment="1" applyProtection="1">
      <alignment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4" fontId="64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right" vertical="top"/>
    </xf>
    <xf numFmtId="4" fontId="4" fillId="0" borderId="26" xfId="61" applyNumberFormat="1" applyFont="1" applyFill="1" applyBorder="1" applyAlignment="1">
      <alignment vertical="top"/>
    </xf>
    <xf numFmtId="4" fontId="15" fillId="42" borderId="26" xfId="61" applyNumberFormat="1" applyFont="1" applyFill="1" applyBorder="1" applyAlignment="1">
      <alignment/>
    </xf>
    <xf numFmtId="4" fontId="15" fillId="0" borderId="26" xfId="61" applyNumberFormat="1" applyFont="1" applyBorder="1" applyAlignment="1">
      <alignment/>
    </xf>
    <xf numFmtId="4" fontId="6" fillId="0" borderId="26" xfId="61" applyNumberFormat="1" applyFont="1" applyFill="1" applyBorder="1" applyAlignment="1">
      <alignment vertical="top"/>
    </xf>
    <xf numFmtId="4" fontId="15" fillId="0" borderId="30" xfId="61" applyNumberFormat="1" applyFont="1" applyFill="1" applyBorder="1" applyAlignment="1">
      <alignment/>
    </xf>
    <xf numFmtId="0" fontId="4" fillId="0" borderId="18" xfId="61" applyNumberFormat="1" applyFont="1" applyFill="1" applyBorder="1" applyAlignment="1">
      <alignment vertical="top"/>
    </xf>
    <xf numFmtId="4" fontId="4" fillId="0" borderId="33" xfId="0" applyNumberFormat="1" applyFont="1" applyFill="1" applyBorder="1" applyAlignment="1">
      <alignment horizontal="center" vertical="top"/>
    </xf>
    <xf numFmtId="4" fontId="4" fillId="0" borderId="34" xfId="0" applyNumberFormat="1" applyFont="1" applyFill="1" applyBorder="1" applyAlignment="1">
      <alignment horizontal="center" vertical="top"/>
    </xf>
    <xf numFmtId="4" fontId="4" fillId="0" borderId="35" xfId="0" applyNumberFormat="1" applyFont="1" applyFill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top"/>
    </xf>
    <xf numFmtId="2" fontId="11" fillId="0" borderId="38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" fontId="68" fillId="0" borderId="38" xfId="0" applyNumberFormat="1" applyFont="1" applyFill="1" applyBorder="1" applyAlignment="1">
      <alignment horizontal="center" vertical="center" wrapText="1"/>
    </xf>
    <xf numFmtId="4" fontId="68" fillId="0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I117"/>
  <sheetViews>
    <sheetView tabSelected="1" zoomScale="93" zoomScaleNormal="93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N109" sqref="AN109"/>
    </sheetView>
  </sheetViews>
  <sheetFormatPr defaultColWidth="9.140625" defaultRowHeight="12.75"/>
  <cols>
    <col min="1" max="1" width="5.57421875" style="9" customWidth="1"/>
    <col min="2" max="2" width="45.57421875" style="9" customWidth="1"/>
    <col min="3" max="3" width="6.421875" style="9" customWidth="1"/>
    <col min="4" max="4" width="15.28125" style="9" customWidth="1"/>
    <col min="5" max="5" width="13.140625" style="9" customWidth="1"/>
    <col min="6" max="6" width="13.8515625" style="9" customWidth="1"/>
    <col min="7" max="7" width="12.8515625" style="9" customWidth="1"/>
    <col min="8" max="8" width="13.28125" style="9" customWidth="1"/>
    <col min="9" max="9" width="13.00390625" style="9" customWidth="1"/>
    <col min="10" max="10" width="14.421875" style="9" customWidth="1"/>
    <col min="11" max="13" width="14.140625" style="9" customWidth="1"/>
    <col min="14" max="16" width="12.7109375" style="9" customWidth="1"/>
    <col min="17" max="17" width="13.57421875" style="9" customWidth="1"/>
    <col min="18" max="18" width="12.28125" style="9" customWidth="1"/>
    <col min="19" max="19" width="14.8515625" style="9" customWidth="1"/>
    <col min="20" max="20" width="13.28125" style="9" customWidth="1"/>
    <col min="21" max="21" width="12.28125" style="9" customWidth="1"/>
    <col min="22" max="22" width="14.8515625" style="9" customWidth="1"/>
    <col min="23" max="24" width="12.7109375" style="9" customWidth="1"/>
    <col min="25" max="25" width="13.8515625" style="9" customWidth="1"/>
    <col min="26" max="26" width="13.57421875" style="9" customWidth="1"/>
    <col min="27" max="27" width="11.7109375" style="9" customWidth="1"/>
    <col min="28" max="28" width="14.140625" style="9" customWidth="1"/>
    <col min="29" max="31" width="12.57421875" style="9" customWidth="1"/>
    <col min="32" max="32" width="12.7109375" style="9" customWidth="1"/>
    <col min="33" max="33" width="11.57421875" style="9" customWidth="1"/>
    <col min="34" max="34" width="13.28125" style="9" customWidth="1"/>
    <col min="35" max="36" width="13.57421875" style="9" customWidth="1"/>
    <col min="37" max="37" width="13.8515625" style="9" customWidth="1"/>
    <col min="38" max="38" width="14.00390625" style="9" customWidth="1"/>
    <col min="39" max="39" width="12.28125" style="9" customWidth="1"/>
    <col min="40" max="40" width="14.57421875" style="9" customWidth="1"/>
    <col min="41" max="41" width="14.57421875" style="51" customWidth="1"/>
    <col min="42" max="46" width="14.140625" style="9" customWidth="1"/>
    <col min="47" max="47" width="15.7109375" style="9" customWidth="1"/>
    <col min="48" max="48" width="16.00390625" style="35" customWidth="1"/>
    <col min="49" max="49" width="13.8515625" style="35" hidden="1" customWidth="1"/>
    <col min="50" max="50" width="11.00390625" style="35" hidden="1" customWidth="1"/>
    <col min="51" max="51" width="9.140625" style="9" hidden="1" customWidth="1"/>
    <col min="52" max="52" width="14.7109375" style="9" hidden="1" customWidth="1"/>
    <col min="53" max="56" width="9.140625" style="9" hidden="1" customWidth="1"/>
    <col min="57" max="57" width="0" style="9" hidden="1" customWidth="1"/>
    <col min="58" max="58" width="9.140625" style="9" customWidth="1"/>
    <col min="59" max="59" width="10.140625" style="9" bestFit="1" customWidth="1"/>
    <col min="60" max="16384" width="9.140625" style="9" customWidth="1"/>
  </cols>
  <sheetData>
    <row r="1" spans="1:41" ht="15" customHeight="1">
      <c r="A1" s="2"/>
      <c r="B1" s="10"/>
      <c r="C1" s="10"/>
      <c r="D1" s="36"/>
      <c r="E1" s="36"/>
      <c r="F1" s="36"/>
      <c r="G1" s="36"/>
      <c r="H1" s="266" t="s">
        <v>157</v>
      </c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37"/>
      <c r="Y1" s="37"/>
      <c r="Z1" s="36"/>
      <c r="AA1" s="36"/>
      <c r="AB1" s="36"/>
      <c r="AC1" s="36"/>
      <c r="AD1" s="36"/>
      <c r="AE1" s="36"/>
      <c r="AF1" s="38"/>
      <c r="AG1" s="38"/>
      <c r="AH1" s="38"/>
      <c r="AI1" s="38"/>
      <c r="AJ1" s="38"/>
      <c r="AK1" s="38"/>
      <c r="AL1" s="38" t="s">
        <v>94</v>
      </c>
      <c r="AM1" s="38"/>
      <c r="AN1" s="38"/>
      <c r="AO1" s="246"/>
    </row>
    <row r="2" spans="1:41" ht="15" customHeight="1">
      <c r="A2" s="2"/>
      <c r="B2" s="11"/>
      <c r="C2" s="11"/>
      <c r="D2" s="39"/>
      <c r="E2" s="40" t="s">
        <v>101</v>
      </c>
      <c r="F2" s="11"/>
      <c r="G2" s="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76"/>
      <c r="U2" s="36"/>
      <c r="V2" s="36"/>
      <c r="W2" s="36"/>
      <c r="X2" s="36"/>
      <c r="Y2" s="36"/>
      <c r="Z2" s="36"/>
      <c r="AA2" s="36"/>
      <c r="AB2" s="36"/>
      <c r="AC2" s="59"/>
      <c r="AD2" s="36"/>
      <c r="AE2" s="36"/>
      <c r="AF2" s="265" t="s">
        <v>95</v>
      </c>
      <c r="AG2" s="265"/>
      <c r="AH2" s="265"/>
      <c r="AI2" s="265"/>
      <c r="AJ2" s="265"/>
      <c r="AK2" s="265"/>
      <c r="AL2" s="265"/>
      <c r="AM2" s="38"/>
      <c r="AN2" s="38"/>
      <c r="AO2" s="246"/>
    </row>
    <row r="3" spans="1:47" ht="15" customHeight="1" thickBot="1">
      <c r="A3" s="2"/>
      <c r="B3" s="11"/>
      <c r="C3" s="11"/>
      <c r="D3" s="39"/>
      <c r="E3" s="11"/>
      <c r="F3" s="11"/>
      <c r="G3" s="1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59"/>
      <c r="AD3" s="36"/>
      <c r="AE3" s="36"/>
      <c r="AF3" s="38"/>
      <c r="AG3" s="38"/>
      <c r="AH3" s="38"/>
      <c r="AI3" s="38"/>
      <c r="AJ3" s="38"/>
      <c r="AK3" s="38"/>
      <c r="AL3" s="38"/>
      <c r="AM3" s="38"/>
      <c r="AN3" s="38"/>
      <c r="AO3" s="246"/>
      <c r="AU3" s="32">
        <f>AO6-AT6-AU6</f>
        <v>0</v>
      </c>
    </row>
    <row r="4" spans="1:50" s="52" customFormat="1" ht="15" customHeight="1" thickBot="1">
      <c r="A4" s="260" t="s">
        <v>0</v>
      </c>
      <c r="B4" s="261" t="s">
        <v>1</v>
      </c>
      <c r="C4" s="256" t="s">
        <v>98</v>
      </c>
      <c r="D4" s="258" t="s">
        <v>2</v>
      </c>
      <c r="E4" s="253" t="s">
        <v>127</v>
      </c>
      <c r="F4" s="254"/>
      <c r="G4" s="255"/>
      <c r="H4" s="253" t="s">
        <v>128</v>
      </c>
      <c r="I4" s="254"/>
      <c r="J4" s="255"/>
      <c r="K4" s="253" t="s">
        <v>129</v>
      </c>
      <c r="L4" s="254"/>
      <c r="M4" s="262"/>
      <c r="N4" s="253" t="s">
        <v>130</v>
      </c>
      <c r="O4" s="254"/>
      <c r="P4" s="255"/>
      <c r="Q4" s="253" t="s">
        <v>131</v>
      </c>
      <c r="R4" s="254"/>
      <c r="S4" s="255"/>
      <c r="T4" s="253" t="s">
        <v>132</v>
      </c>
      <c r="U4" s="254"/>
      <c r="V4" s="255"/>
      <c r="W4" s="253" t="s">
        <v>133</v>
      </c>
      <c r="X4" s="254"/>
      <c r="Y4" s="255"/>
      <c r="Z4" s="253" t="s">
        <v>134</v>
      </c>
      <c r="AA4" s="254"/>
      <c r="AB4" s="255"/>
      <c r="AC4" s="253" t="s">
        <v>135</v>
      </c>
      <c r="AD4" s="254"/>
      <c r="AE4" s="255"/>
      <c r="AF4" s="253" t="s">
        <v>136</v>
      </c>
      <c r="AG4" s="254"/>
      <c r="AH4" s="255"/>
      <c r="AI4" s="253" t="s">
        <v>137</v>
      </c>
      <c r="AJ4" s="254"/>
      <c r="AK4" s="255"/>
      <c r="AL4" s="253" t="s">
        <v>138</v>
      </c>
      <c r="AM4" s="254"/>
      <c r="AN4" s="255"/>
      <c r="AO4" s="269" t="s">
        <v>151</v>
      </c>
      <c r="AP4" s="263" t="s">
        <v>169</v>
      </c>
      <c r="AQ4" s="263" t="s">
        <v>170</v>
      </c>
      <c r="AR4" s="263" t="s">
        <v>162</v>
      </c>
      <c r="AS4" s="263" t="s">
        <v>163</v>
      </c>
      <c r="AT4" s="263" t="s">
        <v>161</v>
      </c>
      <c r="AU4" s="263" t="s">
        <v>97</v>
      </c>
      <c r="AV4" s="267"/>
      <c r="AW4" s="267"/>
      <c r="AX4" s="268"/>
    </row>
    <row r="5" spans="1:50" s="58" customFormat="1" ht="45.75" customHeight="1">
      <c r="A5" s="260"/>
      <c r="B5" s="261"/>
      <c r="C5" s="257"/>
      <c r="D5" s="259"/>
      <c r="E5" s="53" t="s">
        <v>139</v>
      </c>
      <c r="F5" s="54" t="s">
        <v>103</v>
      </c>
      <c r="G5" s="55" t="s">
        <v>104</v>
      </c>
      <c r="H5" s="53" t="s">
        <v>140</v>
      </c>
      <c r="I5" s="54" t="s">
        <v>105</v>
      </c>
      <c r="J5" s="55" t="s">
        <v>106</v>
      </c>
      <c r="K5" s="56" t="s">
        <v>141</v>
      </c>
      <c r="L5" s="54" t="s">
        <v>107</v>
      </c>
      <c r="M5" s="75" t="s">
        <v>108</v>
      </c>
      <c r="N5" s="56" t="s">
        <v>142</v>
      </c>
      <c r="O5" s="54" t="s">
        <v>109</v>
      </c>
      <c r="P5" s="55" t="s">
        <v>110</v>
      </c>
      <c r="Q5" s="56" t="s">
        <v>143</v>
      </c>
      <c r="R5" s="54" t="s">
        <v>111</v>
      </c>
      <c r="S5" s="55" t="s">
        <v>112</v>
      </c>
      <c r="T5" s="56" t="s">
        <v>144</v>
      </c>
      <c r="U5" s="54" t="s">
        <v>113</v>
      </c>
      <c r="V5" s="55" t="s">
        <v>114</v>
      </c>
      <c r="W5" s="56" t="s">
        <v>145</v>
      </c>
      <c r="X5" s="57" t="s">
        <v>115</v>
      </c>
      <c r="Y5" s="55" t="s">
        <v>116</v>
      </c>
      <c r="Z5" s="56" t="s">
        <v>146</v>
      </c>
      <c r="AA5" s="54" t="s">
        <v>117</v>
      </c>
      <c r="AB5" s="55" t="s">
        <v>118</v>
      </c>
      <c r="AC5" s="56" t="s">
        <v>147</v>
      </c>
      <c r="AD5" s="54" t="s">
        <v>119</v>
      </c>
      <c r="AE5" s="55" t="s">
        <v>120</v>
      </c>
      <c r="AF5" s="56" t="s">
        <v>148</v>
      </c>
      <c r="AG5" s="54" t="s">
        <v>121</v>
      </c>
      <c r="AH5" s="55" t="s">
        <v>122</v>
      </c>
      <c r="AI5" s="56" t="s">
        <v>149</v>
      </c>
      <c r="AJ5" s="54" t="s">
        <v>123</v>
      </c>
      <c r="AK5" s="55" t="s">
        <v>124</v>
      </c>
      <c r="AL5" s="56" t="s">
        <v>150</v>
      </c>
      <c r="AM5" s="54" t="s">
        <v>125</v>
      </c>
      <c r="AN5" s="55" t="s">
        <v>126</v>
      </c>
      <c r="AO5" s="270"/>
      <c r="AP5" s="264"/>
      <c r="AQ5" s="264"/>
      <c r="AR5" s="264"/>
      <c r="AS5" s="264"/>
      <c r="AT5" s="264"/>
      <c r="AU5" s="264"/>
      <c r="AV5" s="267"/>
      <c r="AW5" s="267"/>
      <c r="AX5" s="268"/>
    </row>
    <row r="6" spans="1:50" ht="15" customHeight="1">
      <c r="A6" s="4"/>
      <c r="B6" s="12" t="s">
        <v>3</v>
      </c>
      <c r="C6" s="12"/>
      <c r="D6" s="180">
        <f aca="true" t="shared" si="0" ref="D6:D42">E6+H6+K6+N6+Q6+T6+W6+Z6+AC6+AF6+AI6+AL6</f>
        <v>1827717.36</v>
      </c>
      <c r="E6" s="78">
        <f aca="true" t="shared" si="1" ref="E6:AN6">E7+E20+E59+E62+E69+E72+E85+E94</f>
        <v>1827717.36</v>
      </c>
      <c r="F6" s="61">
        <f>F7+F20+F59+F62+F69+F72+F85+F94</f>
        <v>0</v>
      </c>
      <c r="G6" s="104">
        <f>G7+G20+G59+G62+G69+G72+G85+G94</f>
        <v>1827717.36</v>
      </c>
      <c r="H6" s="78">
        <f t="shared" si="1"/>
        <v>0</v>
      </c>
      <c r="I6" s="61">
        <f>I7+I20+I59+I62+I69+I72+I85+I94</f>
        <v>0</v>
      </c>
      <c r="J6" s="104">
        <f>J7+J20+J59+J62+J69+J72+J85+J94</f>
        <v>0</v>
      </c>
      <c r="K6" s="78">
        <f t="shared" si="1"/>
        <v>0</v>
      </c>
      <c r="L6" s="78">
        <f>L7+L20+L59+L62+L69+L72+L85+L94</f>
        <v>0</v>
      </c>
      <c r="M6" s="127">
        <f>M7+M20+M59+M62+M69+M72+M85+M94</f>
        <v>0</v>
      </c>
      <c r="N6" s="78">
        <f t="shared" si="1"/>
        <v>0</v>
      </c>
      <c r="O6" s="61">
        <f t="shared" si="1"/>
        <v>0</v>
      </c>
      <c r="P6" s="104">
        <f t="shared" si="1"/>
        <v>0</v>
      </c>
      <c r="Q6" s="78">
        <f t="shared" si="1"/>
        <v>0</v>
      </c>
      <c r="R6" s="61">
        <f t="shared" si="1"/>
        <v>0</v>
      </c>
      <c r="S6" s="104">
        <f t="shared" si="1"/>
        <v>0</v>
      </c>
      <c r="T6" s="78">
        <f t="shared" si="1"/>
        <v>0</v>
      </c>
      <c r="U6" s="61">
        <f t="shared" si="1"/>
        <v>0</v>
      </c>
      <c r="V6" s="104">
        <f t="shared" si="1"/>
        <v>0</v>
      </c>
      <c r="W6" s="78">
        <f t="shared" si="1"/>
        <v>0</v>
      </c>
      <c r="X6" s="61">
        <f t="shared" si="1"/>
        <v>0</v>
      </c>
      <c r="Y6" s="104">
        <f t="shared" si="1"/>
        <v>0</v>
      </c>
      <c r="Z6" s="78">
        <f t="shared" si="1"/>
        <v>0</v>
      </c>
      <c r="AA6" s="61">
        <f t="shared" si="1"/>
        <v>0</v>
      </c>
      <c r="AB6" s="104">
        <f t="shared" si="1"/>
        <v>0</v>
      </c>
      <c r="AC6" s="78">
        <f t="shared" si="1"/>
        <v>0</v>
      </c>
      <c r="AD6" s="61">
        <f t="shared" si="1"/>
        <v>0</v>
      </c>
      <c r="AE6" s="104">
        <f t="shared" si="1"/>
        <v>0</v>
      </c>
      <c r="AF6" s="78">
        <f t="shared" si="1"/>
        <v>0</v>
      </c>
      <c r="AG6" s="61">
        <f t="shared" si="1"/>
        <v>0</v>
      </c>
      <c r="AH6" s="104">
        <f t="shared" si="1"/>
        <v>0</v>
      </c>
      <c r="AI6" s="78">
        <f t="shared" si="1"/>
        <v>0</v>
      </c>
      <c r="AJ6" s="61">
        <f t="shared" si="1"/>
        <v>0</v>
      </c>
      <c r="AK6" s="104">
        <f t="shared" si="1"/>
        <v>0</v>
      </c>
      <c r="AL6" s="78">
        <f t="shared" si="1"/>
        <v>0</v>
      </c>
      <c r="AM6" s="61">
        <f t="shared" si="1"/>
        <v>0</v>
      </c>
      <c r="AN6" s="104">
        <f t="shared" si="1"/>
        <v>0</v>
      </c>
      <c r="AO6" s="180">
        <f aca="true" t="shared" si="2" ref="AO6:AU6">AO7+AO18+AO20+AO94</f>
        <v>1827717.36</v>
      </c>
      <c r="AP6" s="180">
        <f t="shared" si="2"/>
        <v>0</v>
      </c>
      <c r="AQ6" s="180">
        <f>AQ7+AQ18+AQ20+AQ94</f>
        <v>0</v>
      </c>
      <c r="AR6" s="180">
        <f t="shared" si="2"/>
        <v>0</v>
      </c>
      <c r="AS6" s="180">
        <f t="shared" si="2"/>
        <v>0</v>
      </c>
      <c r="AT6" s="180">
        <f t="shared" si="2"/>
        <v>0</v>
      </c>
      <c r="AU6" s="180">
        <f t="shared" si="2"/>
        <v>1827717.36</v>
      </c>
      <c r="AV6" s="144"/>
      <c r="AW6" s="144"/>
      <c r="AX6" s="208"/>
    </row>
    <row r="7" spans="1:50" ht="15" customHeight="1">
      <c r="A7" s="167">
        <v>210</v>
      </c>
      <c r="B7" s="175" t="s">
        <v>4</v>
      </c>
      <c r="C7" s="175"/>
      <c r="D7" s="169">
        <f t="shared" si="0"/>
        <v>0</v>
      </c>
      <c r="E7" s="135">
        <f aca="true" t="shared" si="3" ref="E7:AN7">E8+E11+E17</f>
        <v>0</v>
      </c>
      <c r="F7" s="108">
        <f>F8+F11+F17</f>
        <v>0</v>
      </c>
      <c r="G7" s="158">
        <f>G8+G11+G17</f>
        <v>0</v>
      </c>
      <c r="H7" s="135">
        <f>H8+H11+H17+H18</f>
        <v>0</v>
      </c>
      <c r="I7" s="108">
        <f>I8+I11+I17</f>
        <v>0</v>
      </c>
      <c r="J7" s="158">
        <f>J8+J11+J17</f>
        <v>0</v>
      </c>
      <c r="K7" s="135">
        <f t="shared" si="3"/>
        <v>0</v>
      </c>
      <c r="L7" s="135">
        <f>L8+L11+L17</f>
        <v>0</v>
      </c>
      <c r="M7" s="160">
        <f>M8+M11+M17</f>
        <v>0</v>
      </c>
      <c r="N7" s="135">
        <f t="shared" si="3"/>
        <v>0</v>
      </c>
      <c r="O7" s="108">
        <f t="shared" si="3"/>
        <v>0</v>
      </c>
      <c r="P7" s="158">
        <f t="shared" si="3"/>
        <v>0</v>
      </c>
      <c r="Q7" s="135">
        <f t="shared" si="3"/>
        <v>0</v>
      </c>
      <c r="R7" s="108">
        <f t="shared" si="3"/>
        <v>0</v>
      </c>
      <c r="S7" s="158">
        <f t="shared" si="3"/>
        <v>0</v>
      </c>
      <c r="T7" s="135">
        <f>T8+T11+T17+T18</f>
        <v>0</v>
      </c>
      <c r="U7" s="135">
        <f aca="true" t="shared" si="4" ref="U7:AA7">U8+U11+U17+U18</f>
        <v>0</v>
      </c>
      <c r="V7" s="135">
        <f t="shared" si="4"/>
        <v>0</v>
      </c>
      <c r="W7" s="135">
        <f t="shared" si="4"/>
        <v>0</v>
      </c>
      <c r="X7" s="135">
        <f t="shared" si="4"/>
        <v>0</v>
      </c>
      <c r="Y7" s="135">
        <f t="shared" si="4"/>
        <v>0</v>
      </c>
      <c r="Z7" s="135">
        <f t="shared" si="4"/>
        <v>0</v>
      </c>
      <c r="AA7" s="135">
        <f t="shared" si="4"/>
        <v>0</v>
      </c>
      <c r="AB7" s="158">
        <f t="shared" si="3"/>
        <v>0</v>
      </c>
      <c r="AC7" s="135">
        <f t="shared" si="3"/>
        <v>0</v>
      </c>
      <c r="AD7" s="108">
        <f t="shared" si="3"/>
        <v>0</v>
      </c>
      <c r="AE7" s="158">
        <f t="shared" si="3"/>
        <v>0</v>
      </c>
      <c r="AF7" s="135">
        <f t="shared" si="3"/>
        <v>0</v>
      </c>
      <c r="AG7" s="108">
        <f t="shared" si="3"/>
        <v>0</v>
      </c>
      <c r="AH7" s="158">
        <f t="shared" si="3"/>
        <v>0</v>
      </c>
      <c r="AI7" s="135">
        <f t="shared" si="3"/>
        <v>0</v>
      </c>
      <c r="AJ7" s="108">
        <f t="shared" si="3"/>
        <v>0</v>
      </c>
      <c r="AK7" s="158">
        <f t="shared" si="3"/>
        <v>0</v>
      </c>
      <c r="AL7" s="135">
        <f t="shared" si="3"/>
        <v>0</v>
      </c>
      <c r="AM7" s="108">
        <f t="shared" si="3"/>
        <v>0</v>
      </c>
      <c r="AN7" s="158">
        <f t="shared" si="3"/>
        <v>0</v>
      </c>
      <c r="AO7" s="159">
        <f aca="true" t="shared" si="5" ref="AO7:AU7">AO8+AO11+AO17+AO18</f>
        <v>0</v>
      </c>
      <c r="AP7" s="159">
        <f t="shared" si="5"/>
        <v>0</v>
      </c>
      <c r="AQ7" s="159">
        <f>AQ8+AQ11+AQ17+AQ18</f>
        <v>0</v>
      </c>
      <c r="AR7" s="159">
        <f t="shared" si="5"/>
        <v>0</v>
      </c>
      <c r="AS7" s="159">
        <f t="shared" si="5"/>
        <v>0</v>
      </c>
      <c r="AT7" s="159">
        <f t="shared" si="5"/>
        <v>0</v>
      </c>
      <c r="AU7" s="159">
        <f t="shared" si="5"/>
        <v>0</v>
      </c>
      <c r="AV7" s="144"/>
      <c r="AW7" s="209"/>
      <c r="AX7" s="208"/>
    </row>
    <row r="8" spans="1:50" ht="15" customHeight="1">
      <c r="A8" s="5">
        <v>211</v>
      </c>
      <c r="B8" s="13" t="s">
        <v>5</v>
      </c>
      <c r="C8" s="13"/>
      <c r="D8" s="101">
        <f t="shared" si="0"/>
        <v>0</v>
      </c>
      <c r="E8" s="79">
        <f aca="true" t="shared" si="6" ref="E8:K8">SUM(E9:E10)</f>
        <v>0</v>
      </c>
      <c r="F8" s="62">
        <f t="shared" si="6"/>
        <v>0</v>
      </c>
      <c r="G8" s="80">
        <f t="shared" si="6"/>
        <v>0</v>
      </c>
      <c r="H8" s="79">
        <f>SUM(H9:H10)</f>
        <v>0</v>
      </c>
      <c r="I8" s="62">
        <f t="shared" si="6"/>
        <v>0</v>
      </c>
      <c r="J8" s="80">
        <f t="shared" si="6"/>
        <v>0</v>
      </c>
      <c r="K8" s="79">
        <f t="shared" si="6"/>
        <v>0</v>
      </c>
      <c r="L8" s="79">
        <f aca="true" t="shared" si="7" ref="L8:R8">SUM(L9:L10)</f>
        <v>0</v>
      </c>
      <c r="M8" s="124">
        <f t="shared" si="7"/>
        <v>0</v>
      </c>
      <c r="N8" s="79">
        <f t="shared" si="7"/>
        <v>0</v>
      </c>
      <c r="O8" s="77">
        <f t="shared" si="7"/>
        <v>0</v>
      </c>
      <c r="P8" s="80">
        <f t="shared" si="7"/>
        <v>0</v>
      </c>
      <c r="Q8" s="79">
        <f t="shared" si="7"/>
        <v>0</v>
      </c>
      <c r="R8" s="62">
        <f t="shared" si="7"/>
        <v>0</v>
      </c>
      <c r="S8" s="80">
        <f aca="true" t="shared" si="8" ref="S8:AU8">SUM(S9:S10)</f>
        <v>0</v>
      </c>
      <c r="T8" s="79">
        <f t="shared" si="8"/>
        <v>0</v>
      </c>
      <c r="U8" s="62">
        <f t="shared" si="8"/>
        <v>0</v>
      </c>
      <c r="V8" s="80">
        <f t="shared" si="8"/>
        <v>0</v>
      </c>
      <c r="W8" s="79">
        <f t="shared" si="8"/>
        <v>0</v>
      </c>
      <c r="X8" s="62">
        <f t="shared" si="8"/>
        <v>0</v>
      </c>
      <c r="Y8" s="80">
        <f t="shared" si="8"/>
        <v>0</v>
      </c>
      <c r="Z8" s="79">
        <f t="shared" si="8"/>
        <v>0</v>
      </c>
      <c r="AA8" s="62">
        <f t="shared" si="8"/>
        <v>0</v>
      </c>
      <c r="AB8" s="62">
        <f t="shared" si="8"/>
        <v>0</v>
      </c>
      <c r="AC8" s="62">
        <f t="shared" si="8"/>
        <v>0</v>
      </c>
      <c r="AD8" s="62">
        <f t="shared" si="8"/>
        <v>0</v>
      </c>
      <c r="AE8" s="62">
        <f t="shared" si="8"/>
        <v>0</v>
      </c>
      <c r="AF8" s="62">
        <f t="shared" si="8"/>
        <v>0</v>
      </c>
      <c r="AG8" s="62">
        <f t="shared" si="8"/>
        <v>0</v>
      </c>
      <c r="AH8" s="62">
        <f t="shared" si="8"/>
        <v>0</v>
      </c>
      <c r="AI8" s="62">
        <f t="shared" si="8"/>
        <v>0</v>
      </c>
      <c r="AJ8" s="62">
        <f t="shared" si="8"/>
        <v>0</v>
      </c>
      <c r="AK8" s="62">
        <f t="shared" si="8"/>
        <v>0</v>
      </c>
      <c r="AL8" s="62">
        <f t="shared" si="8"/>
        <v>0</v>
      </c>
      <c r="AM8" s="62">
        <f t="shared" si="8"/>
        <v>0</v>
      </c>
      <c r="AN8" s="62">
        <f t="shared" si="8"/>
        <v>0</v>
      </c>
      <c r="AO8" s="62">
        <f t="shared" si="8"/>
        <v>0</v>
      </c>
      <c r="AP8" s="62">
        <f t="shared" si="8"/>
        <v>0</v>
      </c>
      <c r="AQ8" s="62">
        <f>SUM(AQ9:AQ10)</f>
        <v>0</v>
      </c>
      <c r="AR8" s="62">
        <f>SUM(AR9:AR10)</f>
        <v>0</v>
      </c>
      <c r="AS8" s="62">
        <f>SUM(AS9:AS10)</f>
        <v>0</v>
      </c>
      <c r="AT8" s="62">
        <f>SUM(AT9:AT10)</f>
        <v>0</v>
      </c>
      <c r="AU8" s="62">
        <f t="shared" si="8"/>
        <v>0</v>
      </c>
      <c r="AV8" s="144"/>
      <c r="AW8" s="210"/>
      <c r="AX8" s="207"/>
    </row>
    <row r="9" spans="1:50" s="162" customFormat="1" ht="15" customHeight="1" hidden="1">
      <c r="A9" s="6">
        <v>111</v>
      </c>
      <c r="B9" s="14" t="s">
        <v>6</v>
      </c>
      <c r="C9" s="14"/>
      <c r="D9" s="102">
        <f t="shared" si="0"/>
        <v>0</v>
      </c>
      <c r="E9" s="81"/>
      <c r="F9" s="63"/>
      <c r="G9" s="82">
        <f>E9-F9</f>
        <v>0</v>
      </c>
      <c r="H9" s="81"/>
      <c r="I9" s="63"/>
      <c r="J9" s="82">
        <f>H9-I9</f>
        <v>0</v>
      </c>
      <c r="K9" s="81"/>
      <c r="L9" s="63"/>
      <c r="M9" s="111">
        <f>K9-L9</f>
        <v>0</v>
      </c>
      <c r="N9" s="81"/>
      <c r="O9" s="63"/>
      <c r="P9" s="82">
        <f>N9-O9</f>
        <v>0</v>
      </c>
      <c r="Q9" s="81"/>
      <c r="R9" s="63"/>
      <c r="S9" s="82">
        <f>Q9-R9</f>
        <v>0</v>
      </c>
      <c r="T9" s="81"/>
      <c r="U9" s="63"/>
      <c r="V9" s="82">
        <f>T9-U9</f>
        <v>0</v>
      </c>
      <c r="W9" s="81"/>
      <c r="X9" s="63"/>
      <c r="Y9" s="82">
        <f>W9-X9</f>
        <v>0</v>
      </c>
      <c r="Z9" s="81"/>
      <c r="AA9" s="63"/>
      <c r="AB9" s="82">
        <f>Z9-AA9</f>
        <v>0</v>
      </c>
      <c r="AC9" s="81"/>
      <c r="AD9" s="63"/>
      <c r="AE9" s="82">
        <f>AC9-AD9</f>
        <v>0</v>
      </c>
      <c r="AF9" s="81"/>
      <c r="AG9" s="63"/>
      <c r="AH9" s="82">
        <f>AF9-AG9</f>
        <v>0</v>
      </c>
      <c r="AI9" s="81"/>
      <c r="AJ9" s="63"/>
      <c r="AK9" s="82">
        <f>AI9-AJ9</f>
        <v>0</v>
      </c>
      <c r="AL9" s="81"/>
      <c r="AM9" s="63"/>
      <c r="AN9" s="82">
        <f>AL9-AM9</f>
        <v>0</v>
      </c>
      <c r="AO9" s="142">
        <f>E9+H9+K9+N9+Q9+T9+W9+Z9+AC9+AF9+AI9+AL9</f>
        <v>0</v>
      </c>
      <c r="AP9" s="157">
        <f>F9+I9+L9+O9+R9+U9+X9+AA9+AD9+AG9+AJ9+AM9</f>
        <v>0</v>
      </c>
      <c r="AQ9" s="157">
        <f>F9+I9+L9+O9+R9+U9+X9+AA9+AD9+AG9+AJ9+AM9</f>
        <v>0</v>
      </c>
      <c r="AR9" s="157">
        <f>G9+J9+M9+P9+S9+V9+Y9+AB9+AE9+AH9+AK9+AN9</f>
        <v>0</v>
      </c>
      <c r="AS9" s="157">
        <f>H9+K9+N9+Q9+T9+W9+Z9+AC9+AF9+AI9+AL9+AO9</f>
        <v>0</v>
      </c>
      <c r="AT9" s="157">
        <f>I9+L9+O9+R9+U9+X9+AA9+AD9+AG9+AJ9+AM9+AP9</f>
        <v>0</v>
      </c>
      <c r="AU9" s="157">
        <f>G9+J9+M9+P9+S9+V9+Y9+AB9+AE9+AH9+AK9+AN9</f>
        <v>0</v>
      </c>
      <c r="AV9" s="144"/>
      <c r="AW9" s="211"/>
      <c r="AX9" s="212"/>
    </row>
    <row r="10" spans="1:50" ht="15" customHeight="1" hidden="1">
      <c r="A10" s="3"/>
      <c r="B10" s="15" t="s">
        <v>7</v>
      </c>
      <c r="C10" s="15"/>
      <c r="D10" s="102">
        <f t="shared" si="0"/>
        <v>0</v>
      </c>
      <c r="E10" s="81"/>
      <c r="F10" s="63"/>
      <c r="G10" s="82"/>
      <c r="H10" s="81"/>
      <c r="I10" s="63"/>
      <c r="J10" s="82"/>
      <c r="K10" s="81"/>
      <c r="L10" s="63"/>
      <c r="M10" s="111"/>
      <c r="N10" s="81"/>
      <c r="O10" s="63"/>
      <c r="P10" s="82"/>
      <c r="Q10" s="81"/>
      <c r="R10" s="63"/>
      <c r="S10" s="82"/>
      <c r="T10" s="81"/>
      <c r="U10" s="63"/>
      <c r="V10" s="82"/>
      <c r="W10" s="81"/>
      <c r="X10" s="63"/>
      <c r="Y10" s="82"/>
      <c r="Z10" s="81"/>
      <c r="AA10" s="63"/>
      <c r="AB10" s="82"/>
      <c r="AC10" s="81"/>
      <c r="AD10" s="63"/>
      <c r="AE10" s="82"/>
      <c r="AF10" s="81"/>
      <c r="AG10" s="63"/>
      <c r="AH10" s="82"/>
      <c r="AI10" s="81"/>
      <c r="AJ10" s="63"/>
      <c r="AK10" s="82"/>
      <c r="AL10" s="81"/>
      <c r="AM10" s="63"/>
      <c r="AN10" s="82"/>
      <c r="AO10" s="247"/>
      <c r="AP10" s="110"/>
      <c r="AQ10" s="110"/>
      <c r="AR10" s="110"/>
      <c r="AS10" s="110"/>
      <c r="AT10" s="110"/>
      <c r="AU10" s="110">
        <f>G10+J10+M10+P10+S10+V10+Y10+AB10+AE10+AH10+AK10+AN10</f>
        <v>0</v>
      </c>
      <c r="AV10" s="144"/>
      <c r="AW10" s="211"/>
      <c r="AX10" s="213"/>
    </row>
    <row r="11" spans="1:50" ht="15" customHeight="1">
      <c r="A11" s="5">
        <v>212</v>
      </c>
      <c r="B11" s="13" t="s">
        <v>8</v>
      </c>
      <c r="C11" s="13"/>
      <c r="D11" s="101">
        <f t="shared" si="0"/>
        <v>0</v>
      </c>
      <c r="E11" s="79">
        <f>SUM(E12:E16)</f>
        <v>0</v>
      </c>
      <c r="F11" s="62">
        <f aca="true" t="shared" si="9" ref="F11:AU11">SUM(F12:F16)</f>
        <v>0</v>
      </c>
      <c r="G11" s="80">
        <f t="shared" si="9"/>
        <v>0</v>
      </c>
      <c r="H11" s="79">
        <f t="shared" si="9"/>
        <v>0</v>
      </c>
      <c r="I11" s="62">
        <f t="shared" si="9"/>
        <v>0</v>
      </c>
      <c r="J11" s="80">
        <f t="shared" si="9"/>
        <v>0</v>
      </c>
      <c r="K11" s="79">
        <f t="shared" si="9"/>
        <v>0</v>
      </c>
      <c r="L11" s="62">
        <f t="shared" si="9"/>
        <v>0</v>
      </c>
      <c r="M11" s="109">
        <f t="shared" si="9"/>
        <v>0</v>
      </c>
      <c r="N11" s="79">
        <f t="shared" si="9"/>
        <v>0</v>
      </c>
      <c r="O11" s="62">
        <f t="shared" si="9"/>
        <v>0</v>
      </c>
      <c r="P11" s="80">
        <f t="shared" si="9"/>
        <v>0</v>
      </c>
      <c r="Q11" s="79">
        <f t="shared" si="9"/>
        <v>0</v>
      </c>
      <c r="R11" s="62">
        <f t="shared" si="9"/>
        <v>0</v>
      </c>
      <c r="S11" s="80">
        <f t="shared" si="9"/>
        <v>0</v>
      </c>
      <c r="T11" s="79">
        <f t="shared" si="9"/>
        <v>0</v>
      </c>
      <c r="U11" s="62">
        <f t="shared" si="9"/>
        <v>0</v>
      </c>
      <c r="V11" s="80">
        <f t="shared" si="9"/>
        <v>0</v>
      </c>
      <c r="W11" s="79">
        <f t="shared" si="9"/>
        <v>0</v>
      </c>
      <c r="X11" s="62">
        <f t="shared" si="9"/>
        <v>0</v>
      </c>
      <c r="Y11" s="80">
        <f t="shared" si="9"/>
        <v>0</v>
      </c>
      <c r="Z11" s="79">
        <f t="shared" si="9"/>
        <v>0</v>
      </c>
      <c r="AA11" s="62">
        <f t="shared" si="9"/>
        <v>0</v>
      </c>
      <c r="AB11" s="80">
        <f t="shared" si="9"/>
        <v>0</v>
      </c>
      <c r="AC11" s="79">
        <f t="shared" si="9"/>
        <v>0</v>
      </c>
      <c r="AD11" s="62">
        <f t="shared" si="9"/>
        <v>0</v>
      </c>
      <c r="AE11" s="80">
        <f t="shared" si="9"/>
        <v>0</v>
      </c>
      <c r="AF11" s="79">
        <f t="shared" si="9"/>
        <v>0</v>
      </c>
      <c r="AG11" s="62">
        <f t="shared" si="9"/>
        <v>0</v>
      </c>
      <c r="AH11" s="80">
        <f t="shared" si="9"/>
        <v>0</v>
      </c>
      <c r="AI11" s="79">
        <f t="shared" si="9"/>
        <v>0</v>
      </c>
      <c r="AJ11" s="62">
        <f t="shared" si="9"/>
        <v>0</v>
      </c>
      <c r="AK11" s="80">
        <f t="shared" si="9"/>
        <v>0</v>
      </c>
      <c r="AL11" s="79">
        <f t="shared" si="9"/>
        <v>0</v>
      </c>
      <c r="AM11" s="62">
        <f t="shared" si="9"/>
        <v>0</v>
      </c>
      <c r="AN11" s="80">
        <f t="shared" si="9"/>
        <v>0</v>
      </c>
      <c r="AO11" s="105">
        <f t="shared" si="9"/>
        <v>0</v>
      </c>
      <c r="AP11" s="105">
        <f t="shared" si="9"/>
        <v>0</v>
      </c>
      <c r="AQ11" s="105">
        <f>SUM(AQ12:AQ16)</f>
        <v>0</v>
      </c>
      <c r="AR11" s="105">
        <f>SUM(AR12:AR16)</f>
        <v>0</v>
      </c>
      <c r="AS11" s="105">
        <f>SUM(AS12:AS16)</f>
        <v>0</v>
      </c>
      <c r="AT11" s="105">
        <f>SUM(AT12:AT16)</f>
        <v>0</v>
      </c>
      <c r="AU11" s="131">
        <f t="shared" si="9"/>
        <v>0</v>
      </c>
      <c r="AV11" s="144"/>
      <c r="AW11" s="211"/>
      <c r="AX11" s="214"/>
    </row>
    <row r="12" spans="1:50" ht="15" customHeight="1" hidden="1">
      <c r="A12" s="3">
        <v>212</v>
      </c>
      <c r="B12" s="16" t="s">
        <v>9</v>
      </c>
      <c r="C12" s="16">
        <v>1101</v>
      </c>
      <c r="D12" s="102">
        <f t="shared" si="0"/>
        <v>0</v>
      </c>
      <c r="E12" s="81"/>
      <c r="F12" s="63"/>
      <c r="G12" s="82">
        <f aca="true" t="shared" si="10" ref="G12:G18">E12-F12</f>
        <v>0</v>
      </c>
      <c r="H12" s="81"/>
      <c r="I12" s="63"/>
      <c r="J12" s="82">
        <f aca="true" t="shared" si="11" ref="J12:J18">H12-I12</f>
        <v>0</v>
      </c>
      <c r="K12" s="81"/>
      <c r="L12" s="63"/>
      <c r="M12" s="82">
        <f aca="true" t="shared" si="12" ref="M12:M18">K12-L12</f>
        <v>0</v>
      </c>
      <c r="N12" s="81"/>
      <c r="O12" s="63"/>
      <c r="P12" s="82">
        <f aca="true" t="shared" si="13" ref="P12:P18">N12-O12</f>
        <v>0</v>
      </c>
      <c r="Q12" s="81"/>
      <c r="R12" s="63"/>
      <c r="S12" s="82">
        <f aca="true" t="shared" si="14" ref="S12:S18">Q12-R12</f>
        <v>0</v>
      </c>
      <c r="T12" s="81"/>
      <c r="U12" s="63"/>
      <c r="V12" s="82">
        <f aca="true" t="shared" si="15" ref="V12:V18">T12-U12</f>
        <v>0</v>
      </c>
      <c r="W12" s="81"/>
      <c r="X12" s="63"/>
      <c r="Y12" s="82">
        <f aca="true" t="shared" si="16" ref="Y12:Y18">W12-X12</f>
        <v>0</v>
      </c>
      <c r="Z12" s="81"/>
      <c r="AA12" s="63"/>
      <c r="AB12" s="82">
        <f aca="true" t="shared" si="17" ref="AB12:AB18">Z12-AA12</f>
        <v>0</v>
      </c>
      <c r="AC12" s="120"/>
      <c r="AD12" s="63"/>
      <c r="AE12" s="82">
        <f aca="true" t="shared" si="18" ref="AE12:AE18">AC12-AD12</f>
        <v>0</v>
      </c>
      <c r="AF12" s="81"/>
      <c r="AG12" s="63"/>
      <c r="AH12" s="82">
        <f aca="true" t="shared" si="19" ref="AH12:AH18">AF12-AG12</f>
        <v>0</v>
      </c>
      <c r="AI12" s="120"/>
      <c r="AJ12" s="63"/>
      <c r="AK12" s="82">
        <f aca="true" t="shared" si="20" ref="AK12:AK18">AI12-AJ12</f>
        <v>0</v>
      </c>
      <c r="AL12" s="81"/>
      <c r="AM12" s="63"/>
      <c r="AN12" s="82">
        <f aca="true" t="shared" si="21" ref="AN12:AN18">AL12-AM12</f>
        <v>0</v>
      </c>
      <c r="AO12" s="142">
        <f aca="true" t="shared" si="22" ref="AO12:AO17">E12+H12+K12+N12+Q12+T12+W12+Z12+AC12+AF12+AI12+AL12</f>
        <v>0</v>
      </c>
      <c r="AP12" s="116">
        <f aca="true" t="shared" si="23" ref="AP12:AP17">F12+I12+L12+O12+R12+U12+X12+AA12+AD12+AG12+AJ12+AM12</f>
        <v>0</v>
      </c>
      <c r="AQ12" s="116">
        <f aca="true" t="shared" si="24" ref="AQ12:AR17">F12+I12+L12+O12+R12+U12+X12+AA12+AD12+AG12+AJ12+AM12</f>
        <v>0</v>
      </c>
      <c r="AR12" s="116">
        <f t="shared" si="24"/>
        <v>0</v>
      </c>
      <c r="AS12" s="116">
        <f aca="true" t="shared" si="25" ref="AS12:AS17">H12+K12+N12+Q12+T12+W12+Z12+AC12+AF12+AI12+AL12+AO12</f>
        <v>0</v>
      </c>
      <c r="AT12" s="116">
        <f aca="true" t="shared" si="26" ref="AT12:AT17">I12+L12+O12+R12+U12+X12+AA12+AD12+AG12+AJ12+AM12+AP12</f>
        <v>0</v>
      </c>
      <c r="AU12" s="157">
        <f aca="true" t="shared" si="27" ref="AU12:AU17">G12+J12+M12+P12+S12+V12+Y12+AB12+AE12+AH12+AK12+AN12</f>
        <v>0</v>
      </c>
      <c r="AV12" s="144"/>
      <c r="AW12" s="215"/>
      <c r="AX12" s="216"/>
    </row>
    <row r="13" spans="1:50" ht="15" customHeight="1" hidden="1">
      <c r="A13" s="3">
        <v>212</v>
      </c>
      <c r="B13" s="16" t="s">
        <v>102</v>
      </c>
      <c r="C13" s="16">
        <v>1102</v>
      </c>
      <c r="D13" s="102">
        <f t="shared" si="0"/>
        <v>0</v>
      </c>
      <c r="E13" s="81"/>
      <c r="F13" s="63"/>
      <c r="G13" s="82">
        <f t="shared" si="10"/>
        <v>0</v>
      </c>
      <c r="H13" s="81"/>
      <c r="I13" s="63"/>
      <c r="J13" s="82">
        <f t="shared" si="11"/>
        <v>0</v>
      </c>
      <c r="K13" s="81"/>
      <c r="L13" s="63"/>
      <c r="M13" s="82">
        <f t="shared" si="12"/>
        <v>0</v>
      </c>
      <c r="N13" s="81"/>
      <c r="O13" s="63"/>
      <c r="P13" s="82">
        <f t="shared" si="13"/>
        <v>0</v>
      </c>
      <c r="Q13" s="81"/>
      <c r="R13" s="63"/>
      <c r="S13" s="82">
        <f t="shared" si="14"/>
        <v>0</v>
      </c>
      <c r="T13" s="81"/>
      <c r="U13" s="63"/>
      <c r="V13" s="82">
        <f t="shared" si="15"/>
        <v>0</v>
      </c>
      <c r="W13" s="81"/>
      <c r="X13" s="63"/>
      <c r="Y13" s="82">
        <f t="shared" si="16"/>
        <v>0</v>
      </c>
      <c r="Z13" s="81"/>
      <c r="AA13" s="63"/>
      <c r="AB13" s="82">
        <f t="shared" si="17"/>
        <v>0</v>
      </c>
      <c r="AC13" s="81"/>
      <c r="AD13" s="63"/>
      <c r="AE13" s="82">
        <f t="shared" si="18"/>
        <v>0</v>
      </c>
      <c r="AF13" s="81"/>
      <c r="AG13" s="63"/>
      <c r="AH13" s="82">
        <f t="shared" si="19"/>
        <v>0</v>
      </c>
      <c r="AI13" s="81"/>
      <c r="AJ13" s="63"/>
      <c r="AK13" s="82">
        <f t="shared" si="20"/>
        <v>0</v>
      </c>
      <c r="AL13" s="120"/>
      <c r="AM13" s="63"/>
      <c r="AN13" s="82">
        <f t="shared" si="21"/>
        <v>0</v>
      </c>
      <c r="AO13" s="142">
        <f t="shared" si="22"/>
        <v>0</v>
      </c>
      <c r="AP13" s="116">
        <f t="shared" si="23"/>
        <v>0</v>
      </c>
      <c r="AQ13" s="116">
        <f t="shared" si="24"/>
        <v>0</v>
      </c>
      <c r="AR13" s="116">
        <f t="shared" si="24"/>
        <v>0</v>
      </c>
      <c r="AS13" s="116">
        <f t="shared" si="25"/>
        <v>0</v>
      </c>
      <c r="AT13" s="116">
        <f t="shared" si="26"/>
        <v>0</v>
      </c>
      <c r="AU13" s="157">
        <f t="shared" si="27"/>
        <v>0</v>
      </c>
      <c r="AV13" s="144"/>
      <c r="AW13" s="215"/>
      <c r="AX13" s="217"/>
    </row>
    <row r="14" spans="1:50" ht="15" customHeight="1" hidden="1">
      <c r="A14" s="3">
        <v>212</v>
      </c>
      <c r="B14" s="16" t="s">
        <v>10</v>
      </c>
      <c r="C14" s="16">
        <v>1103</v>
      </c>
      <c r="D14" s="102">
        <f t="shared" si="0"/>
        <v>0</v>
      </c>
      <c r="E14" s="81"/>
      <c r="F14" s="63"/>
      <c r="G14" s="82">
        <f t="shared" si="10"/>
        <v>0</v>
      </c>
      <c r="H14" s="81"/>
      <c r="I14" s="63"/>
      <c r="J14" s="82">
        <f t="shared" si="11"/>
        <v>0</v>
      </c>
      <c r="K14" s="83"/>
      <c r="L14" s="63"/>
      <c r="M14" s="82">
        <f t="shared" si="12"/>
        <v>0</v>
      </c>
      <c r="N14" s="81"/>
      <c r="O14" s="63"/>
      <c r="P14" s="82">
        <f t="shared" si="13"/>
        <v>0</v>
      </c>
      <c r="Q14" s="81"/>
      <c r="R14" s="63"/>
      <c r="S14" s="82">
        <f t="shared" si="14"/>
        <v>0</v>
      </c>
      <c r="T14" s="81"/>
      <c r="U14" s="63"/>
      <c r="V14" s="82">
        <f t="shared" si="15"/>
        <v>0</v>
      </c>
      <c r="W14" s="81"/>
      <c r="X14" s="63"/>
      <c r="Y14" s="82">
        <f t="shared" si="16"/>
        <v>0</v>
      </c>
      <c r="Z14" s="81"/>
      <c r="AA14" s="63"/>
      <c r="AB14" s="82">
        <f t="shared" si="17"/>
        <v>0</v>
      </c>
      <c r="AC14" s="81"/>
      <c r="AD14" s="63"/>
      <c r="AE14" s="82">
        <f t="shared" si="18"/>
        <v>0</v>
      </c>
      <c r="AF14" s="81"/>
      <c r="AG14" s="63"/>
      <c r="AH14" s="82">
        <f t="shared" si="19"/>
        <v>0</v>
      </c>
      <c r="AI14" s="81"/>
      <c r="AJ14" s="63"/>
      <c r="AK14" s="82">
        <f t="shared" si="20"/>
        <v>0</v>
      </c>
      <c r="AL14" s="81"/>
      <c r="AM14" s="63"/>
      <c r="AN14" s="82">
        <f t="shared" si="21"/>
        <v>0</v>
      </c>
      <c r="AO14" s="142">
        <f t="shared" si="22"/>
        <v>0</v>
      </c>
      <c r="AP14" s="116">
        <f t="shared" si="23"/>
        <v>0</v>
      </c>
      <c r="AQ14" s="116">
        <f t="shared" si="24"/>
        <v>0</v>
      </c>
      <c r="AR14" s="116">
        <f t="shared" si="24"/>
        <v>0</v>
      </c>
      <c r="AS14" s="116">
        <f t="shared" si="25"/>
        <v>0</v>
      </c>
      <c r="AT14" s="116">
        <f t="shared" si="26"/>
        <v>0</v>
      </c>
      <c r="AU14" s="157">
        <f t="shared" si="27"/>
        <v>0</v>
      </c>
      <c r="AV14" s="144"/>
      <c r="AW14" s="215"/>
      <c r="AX14" s="217"/>
    </row>
    <row r="15" spans="1:50" ht="15" customHeight="1" hidden="1">
      <c r="A15" s="3">
        <v>212</v>
      </c>
      <c r="B15" s="16" t="s">
        <v>11</v>
      </c>
      <c r="C15" s="16">
        <v>104</v>
      </c>
      <c r="D15" s="102">
        <f t="shared" si="0"/>
        <v>0</v>
      </c>
      <c r="E15" s="84"/>
      <c r="F15" s="65"/>
      <c r="G15" s="82">
        <f t="shared" si="10"/>
        <v>0</v>
      </c>
      <c r="H15" s="84"/>
      <c r="I15" s="65"/>
      <c r="J15" s="82">
        <f t="shared" si="11"/>
        <v>0</v>
      </c>
      <c r="K15" s="84"/>
      <c r="L15" s="65"/>
      <c r="M15" s="82">
        <f t="shared" si="12"/>
        <v>0</v>
      </c>
      <c r="N15" s="84"/>
      <c r="O15" s="65"/>
      <c r="P15" s="82">
        <f t="shared" si="13"/>
        <v>0</v>
      </c>
      <c r="Q15" s="84"/>
      <c r="R15" s="65"/>
      <c r="S15" s="82">
        <f t="shared" si="14"/>
        <v>0</v>
      </c>
      <c r="T15" s="84"/>
      <c r="U15" s="65"/>
      <c r="V15" s="82">
        <f t="shared" si="15"/>
        <v>0</v>
      </c>
      <c r="W15" s="84"/>
      <c r="X15" s="65"/>
      <c r="Y15" s="82">
        <f t="shared" si="16"/>
        <v>0</v>
      </c>
      <c r="Z15" s="84"/>
      <c r="AA15" s="65"/>
      <c r="AB15" s="82">
        <f t="shared" si="17"/>
        <v>0</v>
      </c>
      <c r="AC15" s="84"/>
      <c r="AD15" s="65"/>
      <c r="AE15" s="82">
        <f t="shared" si="18"/>
        <v>0</v>
      </c>
      <c r="AF15" s="84"/>
      <c r="AG15" s="65"/>
      <c r="AH15" s="82">
        <f t="shared" si="19"/>
        <v>0</v>
      </c>
      <c r="AI15" s="84"/>
      <c r="AJ15" s="65"/>
      <c r="AK15" s="82">
        <f t="shared" si="20"/>
        <v>0</v>
      </c>
      <c r="AL15" s="81"/>
      <c r="AM15" s="65"/>
      <c r="AN15" s="82">
        <f t="shared" si="21"/>
        <v>0</v>
      </c>
      <c r="AO15" s="142">
        <f t="shared" si="22"/>
        <v>0</v>
      </c>
      <c r="AP15" s="116">
        <f t="shared" si="23"/>
        <v>0</v>
      </c>
      <c r="AQ15" s="116">
        <f t="shared" si="24"/>
        <v>0</v>
      </c>
      <c r="AR15" s="116">
        <f t="shared" si="24"/>
        <v>0</v>
      </c>
      <c r="AS15" s="116">
        <f t="shared" si="25"/>
        <v>0</v>
      </c>
      <c r="AT15" s="116">
        <f t="shared" si="26"/>
        <v>0</v>
      </c>
      <c r="AU15" s="157">
        <f t="shared" si="27"/>
        <v>0</v>
      </c>
      <c r="AV15" s="144"/>
      <c r="AW15" s="215"/>
      <c r="AX15" s="217"/>
    </row>
    <row r="16" spans="1:50" ht="15" customHeight="1" hidden="1">
      <c r="A16" s="3"/>
      <c r="B16" s="16" t="s">
        <v>12</v>
      </c>
      <c r="C16" s="16">
        <v>124</v>
      </c>
      <c r="D16" s="102">
        <f>E16+H16+K16+N16+Q16+T16+W16+Z16+AC16+AF16+AI16+AL16</f>
        <v>0</v>
      </c>
      <c r="E16" s="84"/>
      <c r="F16" s="65"/>
      <c r="G16" s="82">
        <f t="shared" si="10"/>
        <v>0</v>
      </c>
      <c r="H16" s="84"/>
      <c r="I16" s="65"/>
      <c r="J16" s="82">
        <f t="shared" si="11"/>
        <v>0</v>
      </c>
      <c r="K16" s="84"/>
      <c r="L16" s="65"/>
      <c r="M16" s="82">
        <f t="shared" si="12"/>
        <v>0</v>
      </c>
      <c r="N16" s="84"/>
      <c r="O16" s="65"/>
      <c r="P16" s="82">
        <f t="shared" si="13"/>
        <v>0</v>
      </c>
      <c r="Q16" s="84"/>
      <c r="R16" s="65"/>
      <c r="S16" s="82">
        <f t="shared" si="14"/>
        <v>0</v>
      </c>
      <c r="T16" s="84"/>
      <c r="U16" s="65"/>
      <c r="V16" s="82">
        <f t="shared" si="15"/>
        <v>0</v>
      </c>
      <c r="W16" s="84"/>
      <c r="X16" s="65"/>
      <c r="Y16" s="82">
        <f t="shared" si="16"/>
        <v>0</v>
      </c>
      <c r="Z16" s="84"/>
      <c r="AA16" s="65"/>
      <c r="AB16" s="82">
        <f t="shared" si="17"/>
        <v>0</v>
      </c>
      <c r="AC16" s="84"/>
      <c r="AD16" s="65"/>
      <c r="AE16" s="82">
        <f t="shared" si="18"/>
        <v>0</v>
      </c>
      <c r="AF16" s="84"/>
      <c r="AG16" s="65"/>
      <c r="AH16" s="82">
        <f t="shared" si="19"/>
        <v>0</v>
      </c>
      <c r="AI16" s="84"/>
      <c r="AJ16" s="65"/>
      <c r="AK16" s="82">
        <f t="shared" si="20"/>
        <v>0</v>
      </c>
      <c r="AL16" s="84"/>
      <c r="AM16" s="65"/>
      <c r="AN16" s="82">
        <f t="shared" si="21"/>
        <v>0</v>
      </c>
      <c r="AO16" s="142">
        <f t="shared" si="22"/>
        <v>0</v>
      </c>
      <c r="AP16" s="116">
        <f t="shared" si="23"/>
        <v>0</v>
      </c>
      <c r="AQ16" s="116">
        <f t="shared" si="24"/>
        <v>0</v>
      </c>
      <c r="AR16" s="116">
        <f t="shared" si="24"/>
        <v>0</v>
      </c>
      <c r="AS16" s="116">
        <f t="shared" si="25"/>
        <v>0</v>
      </c>
      <c r="AT16" s="116">
        <f t="shared" si="26"/>
        <v>0</v>
      </c>
      <c r="AU16" s="157">
        <f t="shared" si="27"/>
        <v>0</v>
      </c>
      <c r="AV16" s="144"/>
      <c r="AW16" s="218"/>
      <c r="AX16" s="217"/>
    </row>
    <row r="17" spans="1:50" s="51" customFormat="1" ht="15" customHeight="1">
      <c r="A17" s="163">
        <v>213</v>
      </c>
      <c r="B17" s="164" t="s">
        <v>13</v>
      </c>
      <c r="C17" s="164"/>
      <c r="D17" s="165">
        <f t="shared" si="0"/>
        <v>0</v>
      </c>
      <c r="E17" s="137"/>
      <c r="F17" s="138"/>
      <c r="G17" s="140">
        <f t="shared" si="10"/>
        <v>0</v>
      </c>
      <c r="H17" s="137"/>
      <c r="I17" s="138"/>
      <c r="J17" s="140">
        <f t="shared" si="11"/>
        <v>0</v>
      </c>
      <c r="K17" s="137"/>
      <c r="L17" s="138"/>
      <c r="M17" s="166">
        <f t="shared" si="12"/>
        <v>0</v>
      </c>
      <c r="N17" s="137"/>
      <c r="O17" s="138"/>
      <c r="P17" s="140">
        <f t="shared" si="13"/>
        <v>0</v>
      </c>
      <c r="Q17" s="137"/>
      <c r="R17" s="138"/>
      <c r="S17" s="140">
        <f t="shared" si="14"/>
        <v>0</v>
      </c>
      <c r="T17" s="137"/>
      <c r="U17" s="138"/>
      <c r="V17" s="140">
        <f t="shared" si="15"/>
        <v>0</v>
      </c>
      <c r="W17" s="137"/>
      <c r="X17" s="138"/>
      <c r="Y17" s="140">
        <f t="shared" si="16"/>
        <v>0</v>
      </c>
      <c r="Z17" s="137"/>
      <c r="AA17" s="138"/>
      <c r="AB17" s="140">
        <f t="shared" si="17"/>
        <v>0</v>
      </c>
      <c r="AC17" s="137"/>
      <c r="AD17" s="138"/>
      <c r="AE17" s="140">
        <f t="shared" si="18"/>
        <v>0</v>
      </c>
      <c r="AF17" s="137"/>
      <c r="AG17" s="138"/>
      <c r="AH17" s="140">
        <f t="shared" si="19"/>
        <v>0</v>
      </c>
      <c r="AI17" s="137"/>
      <c r="AJ17" s="146"/>
      <c r="AK17" s="140">
        <f t="shared" si="20"/>
        <v>0</v>
      </c>
      <c r="AL17" s="137"/>
      <c r="AM17" s="138"/>
      <c r="AN17" s="140">
        <f t="shared" si="21"/>
        <v>0</v>
      </c>
      <c r="AO17" s="248">
        <f t="shared" si="22"/>
        <v>0</v>
      </c>
      <c r="AP17" s="139">
        <f t="shared" si="23"/>
        <v>0</v>
      </c>
      <c r="AQ17" s="139">
        <f t="shared" si="24"/>
        <v>0</v>
      </c>
      <c r="AR17" s="139">
        <f t="shared" si="24"/>
        <v>0</v>
      </c>
      <c r="AS17" s="139">
        <f t="shared" si="25"/>
        <v>0</v>
      </c>
      <c r="AT17" s="139">
        <f t="shared" si="26"/>
        <v>0</v>
      </c>
      <c r="AU17" s="181">
        <f t="shared" si="27"/>
        <v>0</v>
      </c>
      <c r="AV17" s="144"/>
      <c r="AW17" s="219"/>
      <c r="AX17" s="220"/>
    </row>
    <row r="18" spans="1:50" s="198" customFormat="1" ht="15" customHeight="1">
      <c r="A18" s="183">
        <v>214</v>
      </c>
      <c r="B18" s="184" t="s">
        <v>154</v>
      </c>
      <c r="C18" s="188"/>
      <c r="D18" s="169">
        <f>E18+H18+K18+N18+Q18+T18+W18+Z18+AC18+AF18+AI18+AL18</f>
        <v>0</v>
      </c>
      <c r="E18" s="134">
        <f>SUM(E19:E19)</f>
        <v>0</v>
      </c>
      <c r="F18" s="134">
        <f>SUM(F20:F24)</f>
        <v>0</v>
      </c>
      <c r="G18" s="158">
        <f t="shared" si="10"/>
        <v>0</v>
      </c>
      <c r="H18" s="134">
        <f>SUM(H19:H19)</f>
        <v>0</v>
      </c>
      <c r="I18" s="134">
        <f>SUM(I20:I24)</f>
        <v>0</v>
      </c>
      <c r="J18" s="158">
        <f t="shared" si="11"/>
        <v>0</v>
      </c>
      <c r="K18" s="134">
        <f>SUM(K19:K19)</f>
        <v>0</v>
      </c>
      <c r="L18" s="134">
        <f>SUM(L20:L24)</f>
        <v>0</v>
      </c>
      <c r="M18" s="158">
        <f t="shared" si="12"/>
        <v>0</v>
      </c>
      <c r="N18" s="134">
        <f>SUM(N19:N19)</f>
        <v>0</v>
      </c>
      <c r="O18" s="134">
        <f>SUM(O20:O24)</f>
        <v>0</v>
      </c>
      <c r="P18" s="158">
        <f t="shared" si="13"/>
        <v>0</v>
      </c>
      <c r="Q18" s="134">
        <f>SUM(Q19:Q19)</f>
        <v>0</v>
      </c>
      <c r="R18" s="134">
        <f>SUM(R20:R24)</f>
        <v>0</v>
      </c>
      <c r="S18" s="158">
        <f t="shared" si="14"/>
        <v>0</v>
      </c>
      <c r="T18" s="134">
        <f>SUM(T19:T19)</f>
        <v>0</v>
      </c>
      <c r="U18" s="134">
        <f>SUM(U20:U24)</f>
        <v>0</v>
      </c>
      <c r="V18" s="158">
        <f t="shared" si="15"/>
        <v>0</v>
      </c>
      <c r="W18" s="134">
        <f>SUM(W19:W19)</f>
        <v>0</v>
      </c>
      <c r="X18" s="134">
        <f>SUM(X20:X24)</f>
        <v>0</v>
      </c>
      <c r="Y18" s="158">
        <f t="shared" si="16"/>
        <v>0</v>
      </c>
      <c r="Z18" s="134">
        <f>SUM(Z19:Z19)</f>
        <v>0</v>
      </c>
      <c r="AA18" s="134">
        <f>SUM(AA20:AA24)</f>
        <v>0</v>
      </c>
      <c r="AB18" s="158">
        <f t="shared" si="17"/>
        <v>0</v>
      </c>
      <c r="AC18" s="134">
        <f>SUM(AC19:AC19)</f>
        <v>0</v>
      </c>
      <c r="AD18" s="134">
        <f>SUM(AD20:AD24)</f>
        <v>0</v>
      </c>
      <c r="AE18" s="158">
        <f t="shared" si="18"/>
        <v>0</v>
      </c>
      <c r="AF18" s="134">
        <f>SUM(AF19:AF19)</f>
        <v>0</v>
      </c>
      <c r="AG18" s="134">
        <f>SUM(AG20:AG24)</f>
        <v>0</v>
      </c>
      <c r="AH18" s="158">
        <f t="shared" si="19"/>
        <v>0</v>
      </c>
      <c r="AI18" s="134">
        <f>SUM(AI19:AI19)</f>
        <v>0</v>
      </c>
      <c r="AJ18" s="134">
        <f>SUM(AJ20:AJ24)</f>
        <v>0</v>
      </c>
      <c r="AK18" s="158">
        <f t="shared" si="20"/>
        <v>0</v>
      </c>
      <c r="AL18" s="134">
        <f>SUM(AL19:AL19)</f>
        <v>0</v>
      </c>
      <c r="AM18" s="134">
        <f>SUM(AM20:AM24)</f>
        <v>0</v>
      </c>
      <c r="AN18" s="158">
        <f t="shared" si="21"/>
        <v>0</v>
      </c>
      <c r="AO18" s="134">
        <f>SUM(AO19:AO19)</f>
        <v>0</v>
      </c>
      <c r="AP18" s="134"/>
      <c r="AQ18" s="134"/>
      <c r="AR18" s="134"/>
      <c r="AS18" s="134"/>
      <c r="AT18" s="134"/>
      <c r="AU18" s="158">
        <f>AO18-AP18</f>
        <v>0</v>
      </c>
      <c r="AV18" s="221"/>
      <c r="AW18" s="222"/>
      <c r="AX18" s="223"/>
    </row>
    <row r="19" spans="1:50" s="198" customFormat="1" ht="15" customHeight="1" hidden="1">
      <c r="A19" s="185"/>
      <c r="B19" s="187" t="s">
        <v>155</v>
      </c>
      <c r="C19" s="186"/>
      <c r="D19" s="102">
        <f>E19+H19+K19+N19+Q19+T19+W19+Z19+AC19+AF19+AI19+AL19</f>
        <v>0</v>
      </c>
      <c r="E19" s="85"/>
      <c r="F19" s="69"/>
      <c r="G19" s="86">
        <f>E19-F19</f>
        <v>0</v>
      </c>
      <c r="H19" s="85"/>
      <c r="I19" s="69"/>
      <c r="J19" s="86">
        <f>H19-I19</f>
        <v>0</v>
      </c>
      <c r="K19" s="85"/>
      <c r="L19" s="69"/>
      <c r="M19" s="86">
        <f>K19-L19</f>
        <v>0</v>
      </c>
      <c r="N19" s="85"/>
      <c r="O19" s="69"/>
      <c r="P19" s="86">
        <f>N19-O19</f>
        <v>0</v>
      </c>
      <c r="Q19" s="85"/>
      <c r="R19" s="69"/>
      <c r="S19" s="86">
        <f>Q19-R19</f>
        <v>0</v>
      </c>
      <c r="T19" s="85"/>
      <c r="U19" s="69"/>
      <c r="V19" s="86">
        <f>T19-U19</f>
        <v>0</v>
      </c>
      <c r="W19" s="85"/>
      <c r="X19" s="69"/>
      <c r="Y19" s="86">
        <f>W19-X19</f>
        <v>0</v>
      </c>
      <c r="Z19" s="85"/>
      <c r="AA19" s="69"/>
      <c r="AB19" s="86">
        <f>Z19-AA19</f>
        <v>0</v>
      </c>
      <c r="AC19" s="85"/>
      <c r="AD19" s="69"/>
      <c r="AE19" s="86">
        <f>AC19-AD19</f>
        <v>0</v>
      </c>
      <c r="AF19" s="85"/>
      <c r="AG19" s="69"/>
      <c r="AH19" s="86">
        <f>AF19-AG19</f>
        <v>0</v>
      </c>
      <c r="AI19" s="85"/>
      <c r="AJ19" s="69"/>
      <c r="AK19" s="86">
        <f>AI19-AJ19</f>
        <v>0</v>
      </c>
      <c r="AL19" s="85"/>
      <c r="AM19" s="69"/>
      <c r="AN19" s="86">
        <f>AL19-AM19</f>
        <v>0</v>
      </c>
      <c r="AO19" s="142">
        <f>E19+H19+K19+N19+Q19+T19+W19+Z19+AC19+AF19+AI19+AL19</f>
        <v>0</v>
      </c>
      <c r="AP19" s="116">
        <f>F19+I19+L19+O19+R19+U19+X19+AA19+AD19+AG19+AJ19+AM19</f>
        <v>0</v>
      </c>
      <c r="AQ19" s="116">
        <f>F19+I19+L19+O19+R19+U19+X19+AA19+AD19+AG19+AJ19+AM19</f>
        <v>0</v>
      </c>
      <c r="AR19" s="116">
        <f>G19+J19+M19+P19+S19+V19+Y19+AB19+AE19+AH19+AK19+AN19</f>
        <v>0</v>
      </c>
      <c r="AS19" s="116">
        <f>H19+K19+N19+Q19+T19+W19+Z19+AC19+AF19+AI19+AL19+AO19</f>
        <v>0</v>
      </c>
      <c r="AT19" s="116">
        <f>I19+L19+O19+R19+U19+X19+AA19+AD19+AG19+AJ19+AM19+AP19</f>
        <v>0</v>
      </c>
      <c r="AU19" s="157">
        <f>G19+J19+M19+P19+S19+V19+Y19+AB19+AE19+AH19+AK19+AN19</f>
        <v>0</v>
      </c>
      <c r="AV19" s="221"/>
      <c r="AW19" s="222"/>
      <c r="AX19" s="223"/>
    </row>
    <row r="20" spans="1:50" ht="15" customHeight="1">
      <c r="A20" s="167">
        <v>220</v>
      </c>
      <c r="B20" s="168" t="s">
        <v>14</v>
      </c>
      <c r="C20" s="168"/>
      <c r="D20" s="169">
        <f t="shared" si="0"/>
        <v>1827717.36</v>
      </c>
      <c r="E20" s="135">
        <f aca="true" t="shared" si="28" ref="E20:AN20">E21+E26+E29+E37+E40+E46</f>
        <v>1827717.36</v>
      </c>
      <c r="F20" s="108">
        <f t="shared" si="28"/>
        <v>0</v>
      </c>
      <c r="G20" s="158">
        <f t="shared" si="28"/>
        <v>1827717.36</v>
      </c>
      <c r="H20" s="135">
        <f>H21+H26+H29+H37+H40+H46</f>
        <v>0</v>
      </c>
      <c r="I20" s="108">
        <f t="shared" si="28"/>
        <v>0</v>
      </c>
      <c r="J20" s="158">
        <f>J21+J26+J29+J37+J40+J46</f>
        <v>0</v>
      </c>
      <c r="K20" s="135">
        <f>K21+K26+K29+K37+K40+K46+K84</f>
        <v>0</v>
      </c>
      <c r="L20" s="108">
        <f t="shared" si="28"/>
        <v>0</v>
      </c>
      <c r="M20" s="170">
        <f t="shared" si="28"/>
        <v>0</v>
      </c>
      <c r="N20" s="135">
        <f t="shared" si="28"/>
        <v>0</v>
      </c>
      <c r="O20" s="108">
        <f t="shared" si="28"/>
        <v>0</v>
      </c>
      <c r="P20" s="158">
        <f t="shared" si="28"/>
        <v>0</v>
      </c>
      <c r="Q20" s="135">
        <f>Q21+S26+Q29+Q37+Q40+Q46</f>
        <v>0</v>
      </c>
      <c r="R20" s="108">
        <f t="shared" si="28"/>
        <v>0</v>
      </c>
      <c r="S20" s="158">
        <f>S21+S26+S29+S37+S40+S46</f>
        <v>0</v>
      </c>
      <c r="T20" s="135">
        <f t="shared" si="28"/>
        <v>0</v>
      </c>
      <c r="U20" s="108">
        <f t="shared" si="28"/>
        <v>0</v>
      </c>
      <c r="V20" s="158">
        <f t="shared" si="28"/>
        <v>0</v>
      </c>
      <c r="W20" s="135">
        <f t="shared" si="28"/>
        <v>0</v>
      </c>
      <c r="X20" s="108">
        <v>0</v>
      </c>
      <c r="Y20" s="158">
        <f t="shared" si="28"/>
        <v>0</v>
      </c>
      <c r="Z20" s="135">
        <f t="shared" si="28"/>
        <v>0</v>
      </c>
      <c r="AA20" s="108">
        <f t="shared" si="28"/>
        <v>0</v>
      </c>
      <c r="AB20" s="158">
        <f t="shared" si="28"/>
        <v>0</v>
      </c>
      <c r="AC20" s="135">
        <f t="shared" si="28"/>
        <v>0</v>
      </c>
      <c r="AD20" s="108">
        <f t="shared" si="28"/>
        <v>0</v>
      </c>
      <c r="AE20" s="158">
        <f t="shared" si="28"/>
        <v>0</v>
      </c>
      <c r="AF20" s="135">
        <f t="shared" si="28"/>
        <v>0</v>
      </c>
      <c r="AG20" s="108">
        <f t="shared" si="28"/>
        <v>0</v>
      </c>
      <c r="AH20" s="158">
        <f t="shared" si="28"/>
        <v>0</v>
      </c>
      <c r="AI20" s="135">
        <f>AI21+AI26+AI29+AI37+AI40+AI46+AI84</f>
        <v>0</v>
      </c>
      <c r="AJ20" s="108">
        <f t="shared" si="28"/>
        <v>0</v>
      </c>
      <c r="AK20" s="158">
        <f t="shared" si="28"/>
        <v>0</v>
      </c>
      <c r="AL20" s="135">
        <f t="shared" si="28"/>
        <v>0</v>
      </c>
      <c r="AM20" s="108">
        <f t="shared" si="28"/>
        <v>0</v>
      </c>
      <c r="AN20" s="158">
        <f t="shared" si="28"/>
        <v>0</v>
      </c>
      <c r="AO20" s="159">
        <f aca="true" t="shared" si="29" ref="AO20:AU20">AO21+AO26+AO29+AO37+AO40+AO46+AO84</f>
        <v>1827717.36</v>
      </c>
      <c r="AP20" s="159">
        <f t="shared" si="29"/>
        <v>0</v>
      </c>
      <c r="AQ20" s="159">
        <f>AQ21+AQ26+AQ29+AQ37+AQ40+AQ46+AQ84</f>
        <v>0</v>
      </c>
      <c r="AR20" s="159">
        <f t="shared" si="29"/>
        <v>0</v>
      </c>
      <c r="AS20" s="159">
        <f t="shared" si="29"/>
        <v>0</v>
      </c>
      <c r="AT20" s="159">
        <f t="shared" si="29"/>
        <v>0</v>
      </c>
      <c r="AU20" s="159">
        <f t="shared" si="29"/>
        <v>1827717.36</v>
      </c>
      <c r="AV20" s="144"/>
      <c r="AW20" s="216"/>
      <c r="AX20" s="217"/>
    </row>
    <row r="21" spans="1:50" s="174" customFormat="1" ht="15" customHeight="1" hidden="1">
      <c r="A21" s="8">
        <v>221</v>
      </c>
      <c r="B21" s="161" t="s">
        <v>15</v>
      </c>
      <c r="C21" s="161"/>
      <c r="D21" s="102">
        <f t="shared" si="0"/>
        <v>0</v>
      </c>
      <c r="E21" s="85"/>
      <c r="F21" s="69"/>
      <c r="G21" s="86">
        <f>E21-F21</f>
        <v>0</v>
      </c>
      <c r="H21" s="85"/>
      <c r="I21" s="69"/>
      <c r="J21" s="86">
        <f>H21-I21</f>
        <v>0</v>
      </c>
      <c r="K21" s="85"/>
      <c r="L21" s="69"/>
      <c r="M21" s="115">
        <f>K21-L21</f>
        <v>0</v>
      </c>
      <c r="N21" s="85"/>
      <c r="O21" s="69"/>
      <c r="P21" s="86">
        <f>N21-O21</f>
        <v>0</v>
      </c>
      <c r="Q21" s="85"/>
      <c r="R21" s="69"/>
      <c r="S21" s="86">
        <f>Q21-R21</f>
        <v>0</v>
      </c>
      <c r="T21" s="85"/>
      <c r="U21" s="69"/>
      <c r="V21" s="86">
        <f>T21-U21</f>
        <v>0</v>
      </c>
      <c r="W21" s="85"/>
      <c r="X21" s="69"/>
      <c r="Y21" s="86">
        <f>W21-X21</f>
        <v>0</v>
      </c>
      <c r="Z21" s="85"/>
      <c r="AA21" s="69"/>
      <c r="AB21" s="86">
        <f>Z21-AA21</f>
        <v>0</v>
      </c>
      <c r="AC21" s="85"/>
      <c r="AD21" s="69"/>
      <c r="AE21" s="86">
        <f>AC21-AD21</f>
        <v>0</v>
      </c>
      <c r="AF21" s="85"/>
      <c r="AG21" s="69"/>
      <c r="AH21" s="86">
        <f>AF21-AG21</f>
        <v>0</v>
      </c>
      <c r="AI21" s="85"/>
      <c r="AJ21" s="69"/>
      <c r="AK21" s="86">
        <f>AI21-AJ21</f>
        <v>0</v>
      </c>
      <c r="AL21" s="85"/>
      <c r="AM21" s="69"/>
      <c r="AN21" s="86">
        <f>AL21-AM21</f>
        <v>0</v>
      </c>
      <c r="AO21" s="142">
        <f>E21+H21+K21+N21+Q21+T21+W21+Z21+AC21+AF21+AI21+AL21</f>
        <v>0</v>
      </c>
      <c r="AP21" s="182">
        <f>F21+I21+L21+O21+R21+U21+X21+AA21+AD21+AG21+AJ21+AM21</f>
        <v>0</v>
      </c>
      <c r="AQ21" s="182">
        <f>F21+I21+L21+O21+R21+U21+X21+AA21+AD21+AG21+AJ21+AM21</f>
        <v>0</v>
      </c>
      <c r="AR21" s="182">
        <f>G21+J21+M21+P21+S21+V21+Y21+AB21+AE21+AH21+AK21+AN21</f>
        <v>0</v>
      </c>
      <c r="AS21" s="182">
        <f>H21+K21+N21+Q21+T21+W21+Z21+AC21+AF21+AI21+AL21+AO21</f>
        <v>0</v>
      </c>
      <c r="AT21" s="182">
        <f>I21+L21+O21+R21+U21+X21+AA21+AD21+AG21+AJ21+AM21+AP21</f>
        <v>0</v>
      </c>
      <c r="AU21" s="157">
        <f>G21+J21+M21+P21+S21+V21+Y21+AB21+AE21+AH21+AK21+AN21</f>
        <v>0</v>
      </c>
      <c r="AV21" s="144"/>
      <c r="AW21" s="224"/>
      <c r="AX21" s="225"/>
    </row>
    <row r="22" spans="1:50" s="174" customFormat="1" ht="15" customHeight="1" hidden="1">
      <c r="A22" s="199"/>
      <c r="B22" s="200"/>
      <c r="C22" s="200"/>
      <c r="D22" s="102"/>
      <c r="E22" s="85"/>
      <c r="F22" s="201"/>
      <c r="G22" s="136"/>
      <c r="H22" s="85"/>
      <c r="I22" s="201"/>
      <c r="J22" s="136"/>
      <c r="K22" s="85"/>
      <c r="L22" s="201"/>
      <c r="M22" s="136"/>
      <c r="N22" s="85"/>
      <c r="O22" s="201"/>
      <c r="P22" s="202"/>
      <c r="Q22" s="85"/>
      <c r="R22" s="69"/>
      <c r="S22" s="86"/>
      <c r="T22" s="85"/>
      <c r="U22" s="69"/>
      <c r="V22" s="86"/>
      <c r="W22" s="85"/>
      <c r="X22" s="69"/>
      <c r="Y22" s="86"/>
      <c r="Z22" s="85"/>
      <c r="AA22" s="69"/>
      <c r="AB22" s="86"/>
      <c r="AC22" s="85"/>
      <c r="AD22" s="69"/>
      <c r="AE22" s="86"/>
      <c r="AF22" s="85"/>
      <c r="AG22" s="69"/>
      <c r="AH22" s="86"/>
      <c r="AI22" s="85"/>
      <c r="AJ22" s="69"/>
      <c r="AK22" s="86"/>
      <c r="AL22" s="85"/>
      <c r="AM22" s="69"/>
      <c r="AN22" s="86"/>
      <c r="AO22" s="142"/>
      <c r="AP22" s="182"/>
      <c r="AQ22" s="182"/>
      <c r="AR22" s="182"/>
      <c r="AS22" s="182"/>
      <c r="AT22" s="182"/>
      <c r="AU22" s="157"/>
      <c r="AV22" s="144"/>
      <c r="AW22" s="224"/>
      <c r="AX22" s="225"/>
    </row>
    <row r="23" spans="1:50" s="174" customFormat="1" ht="15" customHeight="1" hidden="1">
      <c r="A23" s="199"/>
      <c r="B23" s="200"/>
      <c r="C23" s="200"/>
      <c r="D23" s="102"/>
      <c r="E23" s="85"/>
      <c r="F23" s="201"/>
      <c r="G23" s="136"/>
      <c r="H23" s="85"/>
      <c r="I23" s="201"/>
      <c r="J23" s="136"/>
      <c r="K23" s="85"/>
      <c r="L23" s="201"/>
      <c r="M23" s="136"/>
      <c r="N23" s="85"/>
      <c r="O23" s="201"/>
      <c r="P23" s="202"/>
      <c r="Q23" s="85"/>
      <c r="R23" s="69"/>
      <c r="S23" s="86"/>
      <c r="T23" s="85"/>
      <c r="U23" s="69"/>
      <c r="V23" s="86"/>
      <c r="W23" s="85"/>
      <c r="X23" s="69"/>
      <c r="Y23" s="86"/>
      <c r="Z23" s="85"/>
      <c r="AA23" s="69"/>
      <c r="AB23" s="86"/>
      <c r="AC23" s="85"/>
      <c r="AD23" s="69"/>
      <c r="AE23" s="86"/>
      <c r="AF23" s="85"/>
      <c r="AG23" s="69"/>
      <c r="AH23" s="86"/>
      <c r="AI23" s="85"/>
      <c r="AJ23" s="69"/>
      <c r="AK23" s="86"/>
      <c r="AL23" s="85"/>
      <c r="AM23" s="69"/>
      <c r="AN23" s="86"/>
      <c r="AO23" s="142"/>
      <c r="AP23" s="182"/>
      <c r="AQ23" s="182"/>
      <c r="AR23" s="182"/>
      <c r="AS23" s="182"/>
      <c r="AT23" s="182"/>
      <c r="AU23" s="157"/>
      <c r="AV23" s="144"/>
      <c r="AW23" s="224"/>
      <c r="AX23" s="225"/>
    </row>
    <row r="24" spans="1:50" s="174" customFormat="1" ht="15" customHeight="1" hidden="1">
      <c r="A24" s="199"/>
      <c r="B24" s="200"/>
      <c r="C24" s="200"/>
      <c r="D24" s="102"/>
      <c r="E24" s="85"/>
      <c r="F24" s="201"/>
      <c r="G24" s="136"/>
      <c r="H24" s="85"/>
      <c r="I24" s="201"/>
      <c r="J24" s="136"/>
      <c r="K24" s="85"/>
      <c r="L24" s="201"/>
      <c r="M24" s="136"/>
      <c r="N24" s="85"/>
      <c r="O24" s="201"/>
      <c r="P24" s="202"/>
      <c r="Q24" s="85"/>
      <c r="R24" s="69"/>
      <c r="S24" s="86"/>
      <c r="T24" s="85"/>
      <c r="U24" s="69"/>
      <c r="V24" s="86"/>
      <c r="W24" s="85"/>
      <c r="X24" s="69"/>
      <c r="Y24" s="86"/>
      <c r="Z24" s="85"/>
      <c r="AA24" s="69"/>
      <c r="AB24" s="86"/>
      <c r="AC24" s="85"/>
      <c r="AD24" s="69"/>
      <c r="AE24" s="86"/>
      <c r="AF24" s="85"/>
      <c r="AG24" s="69"/>
      <c r="AH24" s="86"/>
      <c r="AI24" s="85"/>
      <c r="AJ24" s="69"/>
      <c r="AK24" s="86"/>
      <c r="AL24" s="85"/>
      <c r="AM24" s="69"/>
      <c r="AN24" s="86"/>
      <c r="AO24" s="142"/>
      <c r="AP24" s="182"/>
      <c r="AQ24" s="182"/>
      <c r="AR24" s="182"/>
      <c r="AS24" s="182"/>
      <c r="AT24" s="182"/>
      <c r="AU24" s="157"/>
      <c r="AV24" s="144"/>
      <c r="AW24" s="224"/>
      <c r="AX24" s="225"/>
    </row>
    <row r="25" spans="1:50" s="174" customFormat="1" ht="15" customHeight="1" hidden="1">
      <c r="A25" s="199"/>
      <c r="B25" s="200"/>
      <c r="C25" s="200"/>
      <c r="D25" s="102"/>
      <c r="E25" s="85"/>
      <c r="F25" s="201"/>
      <c r="G25" s="136"/>
      <c r="H25" s="85"/>
      <c r="I25" s="201"/>
      <c r="J25" s="136"/>
      <c r="K25" s="85"/>
      <c r="L25" s="201"/>
      <c r="M25" s="136"/>
      <c r="N25" s="85"/>
      <c r="O25" s="201"/>
      <c r="P25" s="202"/>
      <c r="Q25" s="85"/>
      <c r="R25" s="69"/>
      <c r="S25" s="86"/>
      <c r="T25" s="85"/>
      <c r="U25" s="69"/>
      <c r="V25" s="86"/>
      <c r="W25" s="85"/>
      <c r="X25" s="69"/>
      <c r="Y25" s="86"/>
      <c r="Z25" s="85"/>
      <c r="AA25" s="69"/>
      <c r="AB25" s="86"/>
      <c r="AC25" s="85"/>
      <c r="AD25" s="69"/>
      <c r="AE25" s="86"/>
      <c r="AF25" s="85"/>
      <c r="AG25" s="69"/>
      <c r="AH25" s="86"/>
      <c r="AI25" s="85"/>
      <c r="AJ25" s="69"/>
      <c r="AK25" s="86"/>
      <c r="AL25" s="85"/>
      <c r="AM25" s="69"/>
      <c r="AN25" s="86"/>
      <c r="AO25" s="142"/>
      <c r="AP25" s="182"/>
      <c r="AQ25" s="182"/>
      <c r="AR25" s="182"/>
      <c r="AS25" s="182"/>
      <c r="AT25" s="182"/>
      <c r="AU25" s="157"/>
      <c r="AV25" s="144"/>
      <c r="AW25" s="224"/>
      <c r="AX25" s="225"/>
    </row>
    <row r="26" spans="1:50" ht="15" customHeight="1">
      <c r="A26" s="5">
        <v>222</v>
      </c>
      <c r="B26" s="17" t="s">
        <v>16</v>
      </c>
      <c r="C26" s="17"/>
      <c r="D26" s="101">
        <f>E26+H26+K26+N26+S26+T26+W26+Z26+AC26+AF26+AI26+AL26</f>
        <v>0</v>
      </c>
      <c r="E26" s="79">
        <f aca="true" t="shared" si="30" ref="E26:R26">SUM(E27:E28)</f>
        <v>0</v>
      </c>
      <c r="F26" s="79">
        <f t="shared" si="30"/>
        <v>0</v>
      </c>
      <c r="G26" s="79">
        <f t="shared" si="30"/>
        <v>0</v>
      </c>
      <c r="H26" s="79">
        <f t="shared" si="30"/>
        <v>0</v>
      </c>
      <c r="I26" s="79">
        <f t="shared" si="30"/>
        <v>0</v>
      </c>
      <c r="J26" s="79">
        <f t="shared" si="30"/>
        <v>0</v>
      </c>
      <c r="K26" s="79">
        <f t="shared" si="30"/>
        <v>0</v>
      </c>
      <c r="L26" s="79">
        <f t="shared" si="30"/>
        <v>0</v>
      </c>
      <c r="M26" s="124">
        <f t="shared" si="30"/>
        <v>0</v>
      </c>
      <c r="N26" s="79">
        <f t="shared" si="30"/>
        <v>0</v>
      </c>
      <c r="O26" s="77">
        <f t="shared" si="30"/>
        <v>0</v>
      </c>
      <c r="P26" s="129">
        <f t="shared" si="30"/>
        <v>0</v>
      </c>
      <c r="Q26" s="79">
        <f t="shared" si="30"/>
        <v>0</v>
      </c>
      <c r="R26" s="62">
        <f t="shared" si="30"/>
        <v>0</v>
      </c>
      <c r="S26" s="80">
        <f>SUM(Q27:Q28)</f>
        <v>0</v>
      </c>
      <c r="T26" s="79">
        <f aca="true" t="shared" si="31" ref="T26:AU26">SUM(T27:T28)</f>
        <v>0</v>
      </c>
      <c r="U26" s="62">
        <f t="shared" si="31"/>
        <v>0</v>
      </c>
      <c r="V26" s="80">
        <f t="shared" si="31"/>
        <v>0</v>
      </c>
      <c r="W26" s="79">
        <f t="shared" si="31"/>
        <v>0</v>
      </c>
      <c r="X26" s="62">
        <f t="shared" si="31"/>
        <v>0</v>
      </c>
      <c r="Y26" s="80">
        <f t="shared" si="31"/>
        <v>0</v>
      </c>
      <c r="Z26" s="79">
        <f t="shared" si="31"/>
        <v>0</v>
      </c>
      <c r="AA26" s="62">
        <f t="shared" si="31"/>
        <v>0</v>
      </c>
      <c r="AB26" s="80">
        <f t="shared" si="31"/>
        <v>0</v>
      </c>
      <c r="AC26" s="79">
        <f t="shared" si="31"/>
        <v>0</v>
      </c>
      <c r="AD26" s="62">
        <f t="shared" si="31"/>
        <v>0</v>
      </c>
      <c r="AE26" s="80">
        <f t="shared" si="31"/>
        <v>0</v>
      </c>
      <c r="AF26" s="79">
        <f t="shared" si="31"/>
        <v>0</v>
      </c>
      <c r="AG26" s="62">
        <f t="shared" si="31"/>
        <v>0</v>
      </c>
      <c r="AH26" s="80">
        <f t="shared" si="31"/>
        <v>0</v>
      </c>
      <c r="AI26" s="79">
        <f t="shared" si="31"/>
        <v>0</v>
      </c>
      <c r="AJ26" s="62">
        <f t="shared" si="31"/>
        <v>0</v>
      </c>
      <c r="AK26" s="80">
        <f t="shared" si="31"/>
        <v>0</v>
      </c>
      <c r="AL26" s="79">
        <f t="shared" si="31"/>
        <v>0</v>
      </c>
      <c r="AM26" s="62">
        <f t="shared" si="31"/>
        <v>0</v>
      </c>
      <c r="AN26" s="80">
        <f t="shared" si="31"/>
        <v>0</v>
      </c>
      <c r="AO26" s="105">
        <f>SUM(AO27:AO28)</f>
        <v>0</v>
      </c>
      <c r="AP26" s="105">
        <f t="shared" si="31"/>
        <v>0</v>
      </c>
      <c r="AQ26" s="105">
        <f>SUM(AQ27:AQ28)</f>
        <v>0</v>
      </c>
      <c r="AR26" s="105">
        <f>SUM(AR27:AR28)</f>
        <v>0</v>
      </c>
      <c r="AS26" s="105">
        <f>SUM(AS27:AS28)</f>
        <v>0</v>
      </c>
      <c r="AT26" s="105">
        <f>SUM(AT27:AT28)</f>
        <v>0</v>
      </c>
      <c r="AU26" s="105">
        <f t="shared" si="31"/>
        <v>0</v>
      </c>
      <c r="AV26" s="144"/>
      <c r="AW26" s="218"/>
      <c r="AX26" s="217"/>
    </row>
    <row r="27" spans="1:50" ht="15" customHeight="1" hidden="1">
      <c r="A27" s="3"/>
      <c r="B27" s="16" t="s">
        <v>17</v>
      </c>
      <c r="C27" s="16">
        <v>104</v>
      </c>
      <c r="D27" s="102">
        <f t="shared" si="0"/>
        <v>0</v>
      </c>
      <c r="E27" s="85"/>
      <c r="F27" s="69"/>
      <c r="G27" s="86">
        <f>E27-F27</f>
        <v>0</v>
      </c>
      <c r="H27" s="85"/>
      <c r="I27" s="69"/>
      <c r="J27" s="86">
        <f>H27-I27</f>
        <v>0</v>
      </c>
      <c r="K27" s="85"/>
      <c r="L27" s="69"/>
      <c r="M27" s="86">
        <f>K27-L27</f>
        <v>0</v>
      </c>
      <c r="N27" s="85"/>
      <c r="O27" s="69"/>
      <c r="P27" s="86">
        <f>N27-O27</f>
        <v>0</v>
      </c>
      <c r="Q27" s="85"/>
      <c r="R27" s="69"/>
      <c r="S27" s="86">
        <f>Q27-R27</f>
        <v>0</v>
      </c>
      <c r="T27" s="85"/>
      <c r="U27" s="69"/>
      <c r="V27" s="86">
        <f>T27-U27</f>
        <v>0</v>
      </c>
      <c r="W27" s="85"/>
      <c r="X27" s="69"/>
      <c r="Y27" s="86">
        <f>W27-X27</f>
        <v>0</v>
      </c>
      <c r="Z27" s="85"/>
      <c r="AA27" s="69"/>
      <c r="AB27" s="86">
        <f>Z27-AA27</f>
        <v>0</v>
      </c>
      <c r="AC27" s="85"/>
      <c r="AD27" s="69"/>
      <c r="AE27" s="86">
        <f>AC27-AD27</f>
        <v>0</v>
      </c>
      <c r="AF27" s="85"/>
      <c r="AG27" s="69"/>
      <c r="AH27" s="86">
        <f>AF27-AG27</f>
        <v>0</v>
      </c>
      <c r="AI27" s="85"/>
      <c r="AJ27" s="69"/>
      <c r="AK27" s="86">
        <f>AI27-AJ27</f>
        <v>0</v>
      </c>
      <c r="AL27" s="85"/>
      <c r="AM27" s="69"/>
      <c r="AN27" s="86">
        <f>AL27-AM27</f>
        <v>0</v>
      </c>
      <c r="AO27" s="142">
        <f>E27+H27+K27+N27+Q27+T27+W27+Z27+AC27+AF27+AI27+AL27</f>
        <v>0</v>
      </c>
      <c r="AP27" s="116">
        <f>F27+I27+L27+O27+R27+U27+X27+AA27+AD27+AG27+AJ27+AM27</f>
        <v>0</v>
      </c>
      <c r="AQ27" s="116">
        <f>F27+I27+L27+O27+R27+U27+X27+AA27+AD27+AG27+AJ27+AM27</f>
        <v>0</v>
      </c>
      <c r="AR27" s="116">
        <f>G27+J27+M27+P27+S27+V27+Y27+AB27+AE27+AH27+AK27+AN27</f>
        <v>0</v>
      </c>
      <c r="AS27" s="116">
        <f>H27+K27+N27+Q27+T27+W27+Z27+AC27+AF27+AI27+AL27+AO27</f>
        <v>0</v>
      </c>
      <c r="AT27" s="116">
        <f>I27+L27+O27+R27+U27+X27+AA27+AD27+AG27+AJ27+AM27+AP27</f>
        <v>0</v>
      </c>
      <c r="AU27" s="157">
        <f>G27+J27+M27+P27+S27+V27+Y27+AB27+AE27+AH27+AK27+AN27</f>
        <v>0</v>
      </c>
      <c r="AV27" s="144"/>
      <c r="AW27" s="211"/>
      <c r="AX27" s="214"/>
    </row>
    <row r="28" spans="1:50" ht="0.75" customHeight="1">
      <c r="A28" s="7"/>
      <c r="B28" s="18" t="s">
        <v>18</v>
      </c>
      <c r="C28" s="18">
        <v>125</v>
      </c>
      <c r="D28" s="102">
        <f t="shared" si="0"/>
        <v>0</v>
      </c>
      <c r="E28" s="81"/>
      <c r="F28" s="63"/>
      <c r="G28" s="82"/>
      <c r="H28" s="81"/>
      <c r="I28" s="63"/>
      <c r="J28" s="82"/>
      <c r="K28" s="81"/>
      <c r="L28" s="63"/>
      <c r="M28" s="111"/>
      <c r="N28" s="81"/>
      <c r="O28" s="63"/>
      <c r="P28" s="82"/>
      <c r="Q28" s="81"/>
      <c r="R28" s="63"/>
      <c r="S28" s="82"/>
      <c r="T28" s="81"/>
      <c r="U28" s="63"/>
      <c r="V28" s="82"/>
      <c r="W28" s="81"/>
      <c r="X28" s="63"/>
      <c r="Y28" s="82"/>
      <c r="Z28" s="81"/>
      <c r="AA28" s="63"/>
      <c r="AB28" s="82"/>
      <c r="AC28" s="81"/>
      <c r="AD28" s="63"/>
      <c r="AE28" s="82"/>
      <c r="AF28" s="81"/>
      <c r="AG28" s="63"/>
      <c r="AH28" s="82"/>
      <c r="AI28" s="81"/>
      <c r="AJ28" s="63"/>
      <c r="AK28" s="82"/>
      <c r="AL28" s="81"/>
      <c r="AM28" s="63"/>
      <c r="AN28" s="82"/>
      <c r="AO28" s="247"/>
      <c r="AP28" s="116"/>
      <c r="AQ28" s="116"/>
      <c r="AR28" s="116"/>
      <c r="AS28" s="116"/>
      <c r="AT28" s="116"/>
      <c r="AU28" s="110">
        <f>G28+J28+M28+P28+S28+V28+Y28+AB28+AE28+AH28+AK28+AN28</f>
        <v>0</v>
      </c>
      <c r="AV28" s="144"/>
      <c r="AW28" s="218"/>
      <c r="AX28" s="217"/>
    </row>
    <row r="29" spans="1:58" ht="15" customHeight="1">
      <c r="A29" s="147">
        <v>223</v>
      </c>
      <c r="B29" s="148" t="s">
        <v>19</v>
      </c>
      <c r="C29" s="148"/>
      <c r="D29" s="149">
        <f t="shared" si="0"/>
        <v>1827717.36</v>
      </c>
      <c r="E29" s="150">
        <f aca="true" t="shared" si="32" ref="E29:AU29">SUM(E30:E36)</f>
        <v>1827717.36</v>
      </c>
      <c r="F29" s="141">
        <f t="shared" si="32"/>
        <v>0</v>
      </c>
      <c r="G29" s="151">
        <f t="shared" si="32"/>
        <v>1827717.36</v>
      </c>
      <c r="H29" s="150">
        <f t="shared" si="32"/>
        <v>0</v>
      </c>
      <c r="I29" s="141">
        <f t="shared" si="32"/>
        <v>0</v>
      </c>
      <c r="J29" s="151">
        <f t="shared" si="32"/>
        <v>0</v>
      </c>
      <c r="K29" s="150">
        <f t="shared" si="32"/>
        <v>0</v>
      </c>
      <c r="L29" s="141">
        <f t="shared" si="32"/>
        <v>0</v>
      </c>
      <c r="M29" s="152">
        <f t="shared" si="32"/>
        <v>0</v>
      </c>
      <c r="N29" s="150">
        <f t="shared" si="32"/>
        <v>0</v>
      </c>
      <c r="O29" s="141">
        <f t="shared" si="32"/>
        <v>0</v>
      </c>
      <c r="P29" s="151">
        <f t="shared" si="32"/>
        <v>0</v>
      </c>
      <c r="Q29" s="150">
        <f t="shared" si="32"/>
        <v>0</v>
      </c>
      <c r="R29" s="141">
        <f>SUM(R30:R36)</f>
        <v>0</v>
      </c>
      <c r="S29" s="151">
        <f t="shared" si="32"/>
        <v>0</v>
      </c>
      <c r="T29" s="150">
        <f t="shared" si="32"/>
        <v>0</v>
      </c>
      <c r="U29" s="141">
        <f>SUM(U30:U36)</f>
        <v>0</v>
      </c>
      <c r="V29" s="151">
        <f t="shared" si="32"/>
        <v>0</v>
      </c>
      <c r="W29" s="150">
        <f t="shared" si="32"/>
        <v>0</v>
      </c>
      <c r="X29" s="141">
        <f t="shared" si="32"/>
        <v>0</v>
      </c>
      <c r="Y29" s="151">
        <f t="shared" si="32"/>
        <v>0</v>
      </c>
      <c r="Z29" s="150">
        <f t="shared" si="32"/>
        <v>0</v>
      </c>
      <c r="AA29" s="141">
        <f t="shared" si="32"/>
        <v>0</v>
      </c>
      <c r="AB29" s="151">
        <f t="shared" si="32"/>
        <v>0</v>
      </c>
      <c r="AC29" s="150">
        <f t="shared" si="32"/>
        <v>0</v>
      </c>
      <c r="AD29" s="141">
        <f t="shared" si="32"/>
        <v>0</v>
      </c>
      <c r="AE29" s="151">
        <f t="shared" si="32"/>
        <v>0</v>
      </c>
      <c r="AF29" s="150">
        <f t="shared" si="32"/>
        <v>0</v>
      </c>
      <c r="AG29" s="141">
        <f t="shared" si="32"/>
        <v>0</v>
      </c>
      <c r="AH29" s="151">
        <f t="shared" si="32"/>
        <v>0</v>
      </c>
      <c r="AI29" s="150">
        <f t="shared" si="32"/>
        <v>0</v>
      </c>
      <c r="AJ29" s="141">
        <f t="shared" si="32"/>
        <v>0</v>
      </c>
      <c r="AK29" s="151">
        <f t="shared" si="32"/>
        <v>0</v>
      </c>
      <c r="AL29" s="150">
        <f t="shared" si="32"/>
        <v>0</v>
      </c>
      <c r="AM29" s="141">
        <f t="shared" si="32"/>
        <v>0</v>
      </c>
      <c r="AN29" s="151">
        <f t="shared" si="32"/>
        <v>0</v>
      </c>
      <c r="AO29" s="179">
        <f t="shared" si="32"/>
        <v>1827717.36</v>
      </c>
      <c r="AP29" s="131">
        <f>SUM(AP30:AP36)</f>
        <v>0</v>
      </c>
      <c r="AQ29" s="131">
        <f>SUM(AQ30:AQ36)</f>
        <v>0</v>
      </c>
      <c r="AR29" s="131">
        <f>SUM(AR30:AR36)</f>
        <v>0</v>
      </c>
      <c r="AS29" s="131">
        <f>SUM(AS30:AS36)</f>
        <v>0</v>
      </c>
      <c r="AT29" s="131">
        <f>SUM(AT30:AT36)</f>
        <v>0</v>
      </c>
      <c r="AU29" s="131">
        <f t="shared" si="32"/>
        <v>1827717.36</v>
      </c>
      <c r="AV29" s="144"/>
      <c r="AW29" s="226"/>
      <c r="AX29" s="217"/>
      <c r="BB29" s="234" t="s">
        <v>164</v>
      </c>
      <c r="BF29" s="236" t="s">
        <v>165</v>
      </c>
    </row>
    <row r="30" spans="1:50" ht="15" customHeight="1" hidden="1">
      <c r="A30" s="3">
        <v>244</v>
      </c>
      <c r="B30" s="18" t="s">
        <v>20</v>
      </c>
      <c r="C30" s="19">
        <v>41071</v>
      </c>
      <c r="D30" s="102">
        <f t="shared" si="0"/>
        <v>0</v>
      </c>
      <c r="E30" s="81"/>
      <c r="F30" s="63"/>
      <c r="G30" s="82">
        <f aca="true" t="shared" si="33" ref="G30:G38">E30-F30</f>
        <v>0</v>
      </c>
      <c r="H30" s="81"/>
      <c r="I30" s="63"/>
      <c r="J30" s="82">
        <f aca="true" t="shared" si="34" ref="J30:J38">H30-I30</f>
        <v>0</v>
      </c>
      <c r="K30" s="81"/>
      <c r="L30" s="63"/>
      <c r="M30" s="111">
        <f aca="true" t="shared" si="35" ref="M30:M38">K30-L30</f>
        <v>0</v>
      </c>
      <c r="N30" s="81"/>
      <c r="O30" s="63"/>
      <c r="P30" s="82">
        <f aca="true" t="shared" si="36" ref="P30:P38">N30-O30</f>
        <v>0</v>
      </c>
      <c r="Q30" s="81"/>
      <c r="R30" s="63"/>
      <c r="S30" s="82">
        <f aca="true" t="shared" si="37" ref="S30:S38">Q30-R30</f>
        <v>0</v>
      </c>
      <c r="T30" s="81"/>
      <c r="U30" s="63"/>
      <c r="V30" s="82">
        <f aca="true" t="shared" si="38" ref="V30:V38">T30-U30</f>
        <v>0</v>
      </c>
      <c r="W30" s="81"/>
      <c r="X30" s="63"/>
      <c r="Y30" s="82">
        <f aca="true" t="shared" si="39" ref="Y30:Y38">W30-X30</f>
        <v>0</v>
      </c>
      <c r="Z30" s="81"/>
      <c r="AA30" s="63"/>
      <c r="AB30" s="82">
        <f aca="true" t="shared" si="40" ref="AB30:AB38">Z30-AA30</f>
        <v>0</v>
      </c>
      <c r="AC30" s="81"/>
      <c r="AD30" s="63"/>
      <c r="AE30" s="82">
        <f aca="true" t="shared" si="41" ref="AE30:AE38">AC30-AD30</f>
        <v>0</v>
      </c>
      <c r="AF30" s="81"/>
      <c r="AG30" s="63"/>
      <c r="AH30" s="82">
        <f aca="true" t="shared" si="42" ref="AH30:AH38">AF30-AG30</f>
        <v>0</v>
      </c>
      <c r="AI30" s="123"/>
      <c r="AJ30" s="63"/>
      <c r="AK30" s="82">
        <f>AI30-AJ30</f>
        <v>0</v>
      </c>
      <c r="AL30" s="81"/>
      <c r="AM30" s="63"/>
      <c r="AN30" s="82">
        <f aca="true" t="shared" si="43" ref="AN30:AN38">AL30-AM30</f>
        <v>0</v>
      </c>
      <c r="AO30" s="142">
        <f>E30+H30+K30+N30+Q30+T30+W30+Z30+AC30+AF30+AI30+AL30</f>
        <v>0</v>
      </c>
      <c r="AP30" s="116">
        <f>F30+I30+L30+O30+R30+U30+X30+AA30+AD30+AG30+AJ30+AM30</f>
        <v>0</v>
      </c>
      <c r="AQ30" s="116">
        <f>F30+I30+L30+O30+R30+U30+X30+AA30+AD30+AG30+AJ30+AM30</f>
        <v>0</v>
      </c>
      <c r="AR30" s="116">
        <f>G30+J30+M30+P30+S30+V30+Y30+AB30+AE30+AH30+AK30+AN30</f>
        <v>0</v>
      </c>
      <c r="AS30" s="116">
        <f>H30+K30+N30+Q30+T30+W30+Z30+AC30+AF30+AI30+AL30+AO30</f>
        <v>0</v>
      </c>
      <c r="AT30" s="116">
        <f>I30+L30+O30+R30+U30+X30+AA30+AD30+AG30+AJ30+AM30+AP30</f>
        <v>0</v>
      </c>
      <c r="AU30" s="157">
        <f>G30+J30+M30+P30+S30+V30+Y30+AB30+AE30+AH30+AK30+AN30</f>
        <v>0</v>
      </c>
      <c r="AV30" s="144"/>
      <c r="AW30" s="218"/>
      <c r="AX30" s="227"/>
    </row>
    <row r="31" spans="1:59" ht="15" customHeight="1">
      <c r="A31" s="3">
        <v>247</v>
      </c>
      <c r="B31" s="18" t="s">
        <v>21</v>
      </c>
      <c r="C31" s="19">
        <v>41072</v>
      </c>
      <c r="D31" s="102">
        <f t="shared" si="0"/>
        <v>1507717.36</v>
      </c>
      <c r="E31" s="204">
        <v>1507717.36</v>
      </c>
      <c r="F31" s="63"/>
      <c r="G31" s="82">
        <f t="shared" si="33"/>
        <v>1507717.36</v>
      </c>
      <c r="H31" s="204"/>
      <c r="I31" s="63"/>
      <c r="J31" s="82">
        <f t="shared" si="34"/>
        <v>0</v>
      </c>
      <c r="K31" s="204"/>
      <c r="L31" s="63"/>
      <c r="M31" s="111">
        <f t="shared" si="35"/>
        <v>0</v>
      </c>
      <c r="N31" s="204"/>
      <c r="O31" s="63"/>
      <c r="P31" s="82">
        <f t="shared" si="36"/>
        <v>0</v>
      </c>
      <c r="Q31" s="204"/>
      <c r="R31" s="63"/>
      <c r="S31" s="82">
        <f t="shared" si="37"/>
        <v>0</v>
      </c>
      <c r="T31" s="81"/>
      <c r="U31" s="63"/>
      <c r="V31" s="82">
        <f t="shared" si="38"/>
        <v>0</v>
      </c>
      <c r="W31" s="81"/>
      <c r="X31" s="63"/>
      <c r="Y31" s="82">
        <f t="shared" si="39"/>
        <v>0</v>
      </c>
      <c r="Z31" s="121"/>
      <c r="AA31" s="63"/>
      <c r="AB31" s="82">
        <f t="shared" si="40"/>
        <v>0</v>
      </c>
      <c r="AC31" s="204"/>
      <c r="AD31" s="63"/>
      <c r="AE31" s="82">
        <f t="shared" si="41"/>
        <v>0</v>
      </c>
      <c r="AF31" s="204"/>
      <c r="AG31" s="63"/>
      <c r="AH31" s="82">
        <f t="shared" si="42"/>
        <v>0</v>
      </c>
      <c r="AI31" s="204"/>
      <c r="AJ31" s="63"/>
      <c r="AK31" s="82">
        <f aca="true" t="shared" si="44" ref="AK31:AK36">AI31-AJ31</f>
        <v>0</v>
      </c>
      <c r="AL31" s="204"/>
      <c r="AM31" s="63"/>
      <c r="AN31" s="82">
        <f t="shared" si="43"/>
        <v>0</v>
      </c>
      <c r="AO31" s="142">
        <f aca="true" t="shared" si="45" ref="AO31:AO36">E31+H31+K31+N31+Q31+T31+W31+Z31+AC31+AF31+AI31+AL31</f>
        <v>1507717.36</v>
      </c>
      <c r="AP31" s="116"/>
      <c r="AQ31" s="116"/>
      <c r="AR31" s="116"/>
      <c r="AS31" s="116"/>
      <c r="AT31" s="116">
        <f aca="true" t="shared" si="46" ref="AT31:AT36">SUM(AP31:AS31)</f>
        <v>0</v>
      </c>
      <c r="AU31" s="205">
        <f aca="true" t="shared" si="47" ref="AU31:AU36">AO31-AT31</f>
        <v>1507717.36</v>
      </c>
      <c r="AV31" s="144" t="s">
        <v>166</v>
      </c>
      <c r="AW31" s="237">
        <v>754471.09</v>
      </c>
      <c r="AX31" s="238"/>
      <c r="AY31" s="133"/>
      <c r="AZ31" s="133"/>
      <c r="BF31" s="1">
        <v>47816.36</v>
      </c>
      <c r="BG31" s="1">
        <f>115637.51</f>
        <v>115637.51</v>
      </c>
    </row>
    <row r="32" spans="1:52" ht="15" customHeight="1" hidden="1">
      <c r="A32" s="3">
        <v>244</v>
      </c>
      <c r="B32" s="18" t="s">
        <v>22</v>
      </c>
      <c r="C32" s="18">
        <v>108</v>
      </c>
      <c r="D32" s="102">
        <f t="shared" si="0"/>
        <v>0</v>
      </c>
      <c r="E32" s="81"/>
      <c r="F32" s="63"/>
      <c r="G32" s="82">
        <f t="shared" si="33"/>
        <v>0</v>
      </c>
      <c r="H32" s="81"/>
      <c r="I32" s="63"/>
      <c r="J32" s="82">
        <f t="shared" si="34"/>
        <v>0</v>
      </c>
      <c r="K32" s="81"/>
      <c r="L32" s="63"/>
      <c r="M32" s="111">
        <f t="shared" si="35"/>
        <v>0</v>
      </c>
      <c r="N32" s="81"/>
      <c r="O32" s="63"/>
      <c r="P32" s="82">
        <f t="shared" si="36"/>
        <v>0</v>
      </c>
      <c r="Q32" s="81"/>
      <c r="R32" s="63"/>
      <c r="S32" s="82">
        <f t="shared" si="37"/>
        <v>0</v>
      </c>
      <c r="T32" s="81"/>
      <c r="U32" s="63"/>
      <c r="V32" s="82">
        <f t="shared" si="38"/>
        <v>0</v>
      </c>
      <c r="W32" s="81"/>
      <c r="X32" s="63"/>
      <c r="Y32" s="82">
        <f t="shared" si="39"/>
        <v>0</v>
      </c>
      <c r="Z32" s="81"/>
      <c r="AA32" s="63"/>
      <c r="AB32" s="82">
        <f t="shared" si="40"/>
        <v>0</v>
      </c>
      <c r="AC32" s="81"/>
      <c r="AD32" s="63"/>
      <c r="AE32" s="82">
        <f t="shared" si="41"/>
        <v>0</v>
      </c>
      <c r="AF32" s="81"/>
      <c r="AG32" s="63"/>
      <c r="AH32" s="82">
        <f t="shared" si="42"/>
        <v>0</v>
      </c>
      <c r="AI32" s="81"/>
      <c r="AJ32" s="63"/>
      <c r="AK32" s="82">
        <f t="shared" si="44"/>
        <v>0</v>
      </c>
      <c r="AL32" s="81"/>
      <c r="AM32" s="63"/>
      <c r="AN32" s="82">
        <f t="shared" si="43"/>
        <v>0</v>
      </c>
      <c r="AO32" s="142">
        <f t="shared" si="45"/>
        <v>0</v>
      </c>
      <c r="AP32" s="116"/>
      <c r="AQ32" s="116"/>
      <c r="AR32" s="116"/>
      <c r="AS32" s="116"/>
      <c r="AT32" s="116">
        <f t="shared" si="46"/>
        <v>0</v>
      </c>
      <c r="AU32" s="205">
        <f t="shared" si="47"/>
        <v>0</v>
      </c>
      <c r="AV32" s="144"/>
      <c r="AW32" s="239"/>
      <c r="AX32" s="240"/>
      <c r="AY32" s="133"/>
      <c r="AZ32" s="133"/>
    </row>
    <row r="33" spans="1:58" ht="15" customHeight="1">
      <c r="A33" s="3">
        <v>247</v>
      </c>
      <c r="B33" s="18" t="s">
        <v>23</v>
      </c>
      <c r="C33" s="18">
        <v>4109</v>
      </c>
      <c r="D33" s="102">
        <f t="shared" si="0"/>
        <v>91000</v>
      </c>
      <c r="E33" s="245">
        <v>91000</v>
      </c>
      <c r="F33" s="63"/>
      <c r="G33" s="82">
        <f t="shared" si="33"/>
        <v>91000</v>
      </c>
      <c r="H33" s="204"/>
      <c r="I33" s="63"/>
      <c r="J33" s="82">
        <f t="shared" si="34"/>
        <v>0</v>
      </c>
      <c r="K33" s="204"/>
      <c r="L33" s="63"/>
      <c r="M33" s="111">
        <f t="shared" si="35"/>
        <v>0</v>
      </c>
      <c r="N33" s="204"/>
      <c r="O33" s="63"/>
      <c r="P33" s="82">
        <f t="shared" si="36"/>
        <v>0</v>
      </c>
      <c r="Q33" s="204"/>
      <c r="R33" s="63"/>
      <c r="S33" s="82">
        <f t="shared" si="37"/>
        <v>0</v>
      </c>
      <c r="T33" s="204"/>
      <c r="U33" s="63"/>
      <c r="V33" s="82">
        <f t="shared" si="38"/>
        <v>0</v>
      </c>
      <c r="W33" s="204"/>
      <c r="X33" s="63"/>
      <c r="Y33" s="82">
        <f t="shared" si="39"/>
        <v>0</v>
      </c>
      <c r="Z33" s="204"/>
      <c r="AA33" s="63"/>
      <c r="AB33" s="82">
        <f t="shared" si="40"/>
        <v>0</v>
      </c>
      <c r="AC33" s="204"/>
      <c r="AD33" s="63"/>
      <c r="AE33" s="82">
        <f t="shared" si="41"/>
        <v>0</v>
      </c>
      <c r="AF33" s="204"/>
      <c r="AG33" s="63"/>
      <c r="AH33" s="82">
        <f t="shared" si="42"/>
        <v>0</v>
      </c>
      <c r="AI33" s="204"/>
      <c r="AJ33" s="63"/>
      <c r="AK33" s="82">
        <f t="shared" si="44"/>
        <v>0</v>
      </c>
      <c r="AL33" s="204"/>
      <c r="AM33" s="63"/>
      <c r="AN33" s="82">
        <f t="shared" si="43"/>
        <v>0</v>
      </c>
      <c r="AO33" s="142">
        <f t="shared" si="45"/>
        <v>91000</v>
      </c>
      <c r="AP33" s="116"/>
      <c r="AQ33" s="116"/>
      <c r="AR33" s="116"/>
      <c r="AS33" s="116"/>
      <c r="AT33" s="116">
        <f t="shared" si="46"/>
        <v>0</v>
      </c>
      <c r="AU33" s="205">
        <f t="shared" si="47"/>
        <v>91000</v>
      </c>
      <c r="AV33" s="144" t="s">
        <v>160</v>
      </c>
      <c r="AW33" s="241">
        <v>16880.78</v>
      </c>
      <c r="AX33" s="242"/>
      <c r="AY33" s="133"/>
      <c r="AZ33" s="133"/>
      <c r="BB33" s="214">
        <v>3195.17</v>
      </c>
      <c r="BC33" s="9">
        <v>6559.99</v>
      </c>
      <c r="BD33" s="9">
        <v>2543.88</v>
      </c>
      <c r="BF33" s="235">
        <v>972.4</v>
      </c>
    </row>
    <row r="34" spans="1:52" ht="15" customHeight="1" hidden="1">
      <c r="A34" s="3">
        <v>244</v>
      </c>
      <c r="B34" s="18" t="s">
        <v>24</v>
      </c>
      <c r="C34" s="18">
        <v>1110</v>
      </c>
      <c r="D34" s="102">
        <f t="shared" si="0"/>
        <v>0</v>
      </c>
      <c r="E34" s="81"/>
      <c r="F34" s="63"/>
      <c r="G34" s="82">
        <f t="shared" si="33"/>
        <v>0</v>
      </c>
      <c r="H34" s="81"/>
      <c r="I34" s="63"/>
      <c r="J34" s="82">
        <f t="shared" si="34"/>
        <v>0</v>
      </c>
      <c r="K34" s="123"/>
      <c r="L34" s="63"/>
      <c r="M34" s="111">
        <f t="shared" si="35"/>
        <v>0</v>
      </c>
      <c r="N34" s="132"/>
      <c r="O34" s="63"/>
      <c r="P34" s="82">
        <f t="shared" si="36"/>
        <v>0</v>
      </c>
      <c r="Q34" s="81"/>
      <c r="R34" s="63"/>
      <c r="S34" s="82">
        <f t="shared" si="37"/>
        <v>0</v>
      </c>
      <c r="T34" s="81"/>
      <c r="U34" s="63"/>
      <c r="V34" s="82">
        <f t="shared" si="38"/>
        <v>0</v>
      </c>
      <c r="W34" s="81"/>
      <c r="X34" s="63"/>
      <c r="Y34" s="82">
        <f t="shared" si="39"/>
        <v>0</v>
      </c>
      <c r="Z34" s="81"/>
      <c r="AA34" s="63"/>
      <c r="AB34" s="82">
        <f t="shared" si="40"/>
        <v>0</v>
      </c>
      <c r="AC34" s="81"/>
      <c r="AD34" s="63"/>
      <c r="AE34" s="82">
        <f t="shared" si="41"/>
        <v>0</v>
      </c>
      <c r="AF34" s="81"/>
      <c r="AG34" s="63"/>
      <c r="AH34" s="82">
        <f t="shared" si="42"/>
        <v>0</v>
      </c>
      <c r="AI34" s="81"/>
      <c r="AJ34" s="63"/>
      <c r="AK34" s="82">
        <f t="shared" si="44"/>
        <v>0</v>
      </c>
      <c r="AL34" s="81"/>
      <c r="AM34" s="63"/>
      <c r="AN34" s="82">
        <f t="shared" si="43"/>
        <v>0</v>
      </c>
      <c r="AO34" s="142">
        <f t="shared" si="45"/>
        <v>0</v>
      </c>
      <c r="AP34" s="116"/>
      <c r="AQ34" s="116"/>
      <c r="AR34" s="116"/>
      <c r="AS34" s="116"/>
      <c r="AT34" s="116">
        <f t="shared" si="46"/>
        <v>0</v>
      </c>
      <c r="AU34" s="205">
        <f t="shared" si="47"/>
        <v>0</v>
      </c>
      <c r="AV34" s="144"/>
      <c r="AW34" s="241"/>
      <c r="AX34" s="242"/>
      <c r="AY34" s="133"/>
      <c r="AZ34" s="133"/>
    </row>
    <row r="35" spans="1:60" ht="15" customHeight="1" hidden="1">
      <c r="A35" s="3">
        <v>244</v>
      </c>
      <c r="B35" s="18" t="s">
        <v>25</v>
      </c>
      <c r="C35" s="18">
        <v>1126</v>
      </c>
      <c r="D35" s="102">
        <f t="shared" si="0"/>
        <v>0</v>
      </c>
      <c r="E35" s="81"/>
      <c r="F35" s="63"/>
      <c r="G35" s="82">
        <f t="shared" si="33"/>
        <v>0</v>
      </c>
      <c r="H35" s="81"/>
      <c r="I35" s="63"/>
      <c r="J35" s="82">
        <f t="shared" si="34"/>
        <v>0</v>
      </c>
      <c r="K35" s="83"/>
      <c r="L35" s="63"/>
      <c r="M35" s="111">
        <f t="shared" si="35"/>
        <v>0</v>
      </c>
      <c r="N35" s="122"/>
      <c r="O35" s="63"/>
      <c r="P35" s="82">
        <f t="shared" si="36"/>
        <v>0</v>
      </c>
      <c r="Q35" s="81"/>
      <c r="R35" s="63"/>
      <c r="S35" s="82">
        <f t="shared" si="37"/>
        <v>0</v>
      </c>
      <c r="T35" s="81"/>
      <c r="U35" s="63"/>
      <c r="V35" s="82">
        <f t="shared" si="38"/>
        <v>0</v>
      </c>
      <c r="W35" s="81"/>
      <c r="X35" s="63"/>
      <c r="Y35" s="82">
        <f t="shared" si="39"/>
        <v>0</v>
      </c>
      <c r="Z35" s="81"/>
      <c r="AA35" s="63"/>
      <c r="AB35" s="82">
        <f t="shared" si="40"/>
        <v>0</v>
      </c>
      <c r="AC35" s="81"/>
      <c r="AD35" s="63"/>
      <c r="AE35" s="82">
        <f t="shared" si="41"/>
        <v>0</v>
      </c>
      <c r="AF35" s="81"/>
      <c r="AG35" s="63"/>
      <c r="AH35" s="82">
        <f t="shared" si="42"/>
        <v>0</v>
      </c>
      <c r="AI35" s="81"/>
      <c r="AJ35" s="63"/>
      <c r="AK35" s="82">
        <f t="shared" si="44"/>
        <v>0</v>
      </c>
      <c r="AL35" s="83"/>
      <c r="AM35" s="63"/>
      <c r="AN35" s="82">
        <f t="shared" si="43"/>
        <v>0</v>
      </c>
      <c r="AO35" s="142">
        <f t="shared" si="45"/>
        <v>0</v>
      </c>
      <c r="AP35" s="116"/>
      <c r="AQ35" s="116"/>
      <c r="AR35" s="116"/>
      <c r="AS35" s="116"/>
      <c r="AT35" s="116">
        <f t="shared" si="46"/>
        <v>0</v>
      </c>
      <c r="AU35" s="205">
        <f t="shared" si="47"/>
        <v>0</v>
      </c>
      <c r="AV35" s="35" t="s">
        <v>168</v>
      </c>
      <c r="AW35" s="242"/>
      <c r="AX35" s="242"/>
      <c r="AY35" s="133"/>
      <c r="AZ35" s="133"/>
      <c r="BF35" s="9">
        <v>1600</v>
      </c>
      <c r="BG35" s="9">
        <v>1720</v>
      </c>
      <c r="BH35" s="9">
        <v>2580</v>
      </c>
    </row>
    <row r="36" spans="1:52" ht="15" customHeight="1">
      <c r="A36" s="3">
        <v>244</v>
      </c>
      <c r="B36" s="18" t="s">
        <v>100</v>
      </c>
      <c r="C36" s="18">
        <v>4127</v>
      </c>
      <c r="D36" s="102">
        <f t="shared" si="0"/>
        <v>229000</v>
      </c>
      <c r="E36" s="245">
        <v>229000</v>
      </c>
      <c r="F36" s="63"/>
      <c r="G36" s="82">
        <f t="shared" si="33"/>
        <v>229000</v>
      </c>
      <c r="H36" s="204"/>
      <c r="I36" s="63"/>
      <c r="J36" s="82">
        <f t="shared" si="34"/>
        <v>0</v>
      </c>
      <c r="K36" s="204"/>
      <c r="L36" s="63"/>
      <c r="M36" s="111">
        <f t="shared" si="35"/>
        <v>0</v>
      </c>
      <c r="N36" s="204"/>
      <c r="O36" s="63"/>
      <c r="P36" s="82">
        <f t="shared" si="36"/>
        <v>0</v>
      </c>
      <c r="Q36" s="204"/>
      <c r="R36" s="63"/>
      <c r="S36" s="82">
        <f t="shared" si="37"/>
        <v>0</v>
      </c>
      <c r="T36" s="81"/>
      <c r="U36" s="63"/>
      <c r="V36" s="82">
        <f t="shared" si="38"/>
        <v>0</v>
      </c>
      <c r="W36" s="81"/>
      <c r="X36" s="63"/>
      <c r="Y36" s="82">
        <f t="shared" si="39"/>
        <v>0</v>
      </c>
      <c r="Z36" s="81"/>
      <c r="AA36" s="63"/>
      <c r="AB36" s="82">
        <f t="shared" si="40"/>
        <v>0</v>
      </c>
      <c r="AC36" s="204"/>
      <c r="AD36" s="63"/>
      <c r="AE36" s="82">
        <f t="shared" si="41"/>
        <v>0</v>
      </c>
      <c r="AF36" s="204"/>
      <c r="AG36" s="63"/>
      <c r="AH36" s="82">
        <f t="shared" si="42"/>
        <v>0</v>
      </c>
      <c r="AI36" s="204"/>
      <c r="AJ36" s="63"/>
      <c r="AK36" s="82">
        <f t="shared" si="44"/>
        <v>0</v>
      </c>
      <c r="AL36" s="204"/>
      <c r="AM36" s="63"/>
      <c r="AN36" s="82">
        <f t="shared" si="43"/>
        <v>0</v>
      </c>
      <c r="AO36" s="142">
        <f t="shared" si="45"/>
        <v>229000</v>
      </c>
      <c r="AP36" s="116"/>
      <c r="AQ36" s="116"/>
      <c r="AR36" s="116"/>
      <c r="AS36" s="116"/>
      <c r="AT36" s="116">
        <f t="shared" si="46"/>
        <v>0</v>
      </c>
      <c r="AU36" s="205">
        <f t="shared" si="47"/>
        <v>229000</v>
      </c>
      <c r="AV36" s="232" t="s">
        <v>159</v>
      </c>
      <c r="AW36" s="241">
        <v>6500</v>
      </c>
      <c r="AX36" s="241">
        <v>8250</v>
      </c>
      <c r="AY36" s="133">
        <v>6250</v>
      </c>
      <c r="AZ36" s="133">
        <v>6000</v>
      </c>
    </row>
    <row r="37" spans="1:60" ht="15" customHeight="1" hidden="1">
      <c r="A37" s="3">
        <v>244</v>
      </c>
      <c r="B37" s="33" t="s">
        <v>26</v>
      </c>
      <c r="C37" s="33"/>
      <c r="D37" s="103">
        <f t="shared" si="0"/>
        <v>0</v>
      </c>
      <c r="E37" s="87">
        <f aca="true" t="shared" si="48" ref="E37:AN37">SUM(E38:E39)</f>
        <v>0</v>
      </c>
      <c r="F37" s="62">
        <f t="shared" si="48"/>
        <v>0</v>
      </c>
      <c r="G37" s="80">
        <f t="shared" si="48"/>
        <v>0</v>
      </c>
      <c r="H37" s="87">
        <f t="shared" si="48"/>
        <v>0</v>
      </c>
      <c r="I37" s="62">
        <f t="shared" si="48"/>
        <v>0</v>
      </c>
      <c r="J37" s="80">
        <f t="shared" si="48"/>
        <v>0</v>
      </c>
      <c r="K37" s="87">
        <f t="shared" si="48"/>
        <v>0</v>
      </c>
      <c r="L37" s="62">
        <f t="shared" si="48"/>
        <v>0</v>
      </c>
      <c r="M37" s="109">
        <f t="shared" si="48"/>
        <v>0</v>
      </c>
      <c r="N37" s="87">
        <f t="shared" si="48"/>
        <v>0</v>
      </c>
      <c r="O37" s="62">
        <f t="shared" si="48"/>
        <v>0</v>
      </c>
      <c r="P37" s="80">
        <f t="shared" si="48"/>
        <v>0</v>
      </c>
      <c r="Q37" s="87">
        <f t="shared" si="48"/>
        <v>0</v>
      </c>
      <c r="R37" s="62">
        <f t="shared" si="48"/>
        <v>0</v>
      </c>
      <c r="S37" s="80">
        <f t="shared" si="48"/>
        <v>0</v>
      </c>
      <c r="T37" s="87">
        <f t="shared" si="48"/>
        <v>0</v>
      </c>
      <c r="U37" s="62">
        <f t="shared" si="48"/>
        <v>0</v>
      </c>
      <c r="V37" s="80">
        <f t="shared" si="48"/>
        <v>0</v>
      </c>
      <c r="W37" s="87">
        <f t="shared" si="48"/>
        <v>0</v>
      </c>
      <c r="X37" s="62">
        <f t="shared" si="48"/>
        <v>0</v>
      </c>
      <c r="Y37" s="80">
        <f t="shared" si="48"/>
        <v>0</v>
      </c>
      <c r="Z37" s="87">
        <f t="shared" si="48"/>
        <v>0</v>
      </c>
      <c r="AA37" s="62">
        <f t="shared" si="48"/>
        <v>0</v>
      </c>
      <c r="AB37" s="80">
        <f t="shared" si="48"/>
        <v>0</v>
      </c>
      <c r="AC37" s="87">
        <f t="shared" si="48"/>
        <v>0</v>
      </c>
      <c r="AD37" s="62">
        <f t="shared" si="48"/>
        <v>0</v>
      </c>
      <c r="AE37" s="80">
        <f t="shared" si="48"/>
        <v>0</v>
      </c>
      <c r="AF37" s="87">
        <f t="shared" si="48"/>
        <v>0</v>
      </c>
      <c r="AG37" s="62">
        <f t="shared" si="48"/>
        <v>0</v>
      </c>
      <c r="AH37" s="80">
        <f t="shared" si="48"/>
        <v>0</v>
      </c>
      <c r="AI37" s="87">
        <f t="shared" si="48"/>
        <v>0</v>
      </c>
      <c r="AJ37" s="62">
        <f t="shared" si="48"/>
        <v>0</v>
      </c>
      <c r="AK37" s="80">
        <f t="shared" si="48"/>
        <v>0</v>
      </c>
      <c r="AL37" s="87">
        <f t="shared" si="48"/>
        <v>0</v>
      </c>
      <c r="AM37" s="62">
        <f t="shared" si="48"/>
        <v>0</v>
      </c>
      <c r="AN37" s="80">
        <f t="shared" si="48"/>
        <v>0</v>
      </c>
      <c r="AO37" s="249">
        <f>E37+H37+K37+N37+Q37+T37+W37+Z37+AC37+AF37</f>
        <v>0</v>
      </c>
      <c r="AP37" s="130"/>
      <c r="AQ37" s="130"/>
      <c r="AR37" s="130"/>
      <c r="AS37" s="130"/>
      <c r="AT37" s="130"/>
      <c r="AU37" s="130">
        <f>G37+J37+M37+P37+S37+V37+Y37+AB37+AE37+AH37+AK37+AN37</f>
        <v>0</v>
      </c>
      <c r="AV37" s="144" t="s">
        <v>158</v>
      </c>
      <c r="AW37" s="243">
        <v>6228.7</v>
      </c>
      <c r="AX37" s="244">
        <v>2325.17</v>
      </c>
      <c r="AY37" s="242">
        <v>6228.7</v>
      </c>
      <c r="AZ37" s="198">
        <v>813134.44</v>
      </c>
      <c r="BB37" s="9">
        <v>1868.61</v>
      </c>
      <c r="BC37" s="9">
        <v>3991.08</v>
      </c>
      <c r="BD37" s="235">
        <v>9977.7</v>
      </c>
      <c r="BF37" s="235">
        <v>3114.35</v>
      </c>
      <c r="BG37" s="235">
        <v>3325.9</v>
      </c>
      <c r="BH37" s="235">
        <v>2483.78</v>
      </c>
    </row>
    <row r="38" spans="1:61" ht="15" customHeight="1" hidden="1">
      <c r="A38" s="3">
        <v>244</v>
      </c>
      <c r="B38" s="34" t="s">
        <v>27</v>
      </c>
      <c r="C38" s="34"/>
      <c r="D38" s="103">
        <f t="shared" si="0"/>
        <v>0</v>
      </c>
      <c r="E38" s="88"/>
      <c r="F38" s="74"/>
      <c r="G38" s="100">
        <f t="shared" si="33"/>
        <v>0</v>
      </c>
      <c r="H38" s="88"/>
      <c r="I38" s="74"/>
      <c r="J38" s="100">
        <f t="shared" si="34"/>
        <v>0</v>
      </c>
      <c r="K38" s="88"/>
      <c r="L38" s="74"/>
      <c r="M38" s="128">
        <f t="shared" si="35"/>
        <v>0</v>
      </c>
      <c r="N38" s="88"/>
      <c r="O38" s="74"/>
      <c r="P38" s="100">
        <f t="shared" si="36"/>
        <v>0</v>
      </c>
      <c r="Q38" s="88"/>
      <c r="R38" s="74"/>
      <c r="S38" s="100">
        <f t="shared" si="37"/>
        <v>0</v>
      </c>
      <c r="T38" s="88"/>
      <c r="U38" s="74"/>
      <c r="V38" s="100">
        <f t="shared" si="38"/>
        <v>0</v>
      </c>
      <c r="W38" s="88"/>
      <c r="X38" s="74"/>
      <c r="Y38" s="100">
        <f t="shared" si="39"/>
        <v>0</v>
      </c>
      <c r="Z38" s="88"/>
      <c r="AA38" s="74"/>
      <c r="AB38" s="100">
        <f t="shared" si="40"/>
        <v>0</v>
      </c>
      <c r="AC38" s="88"/>
      <c r="AD38" s="74"/>
      <c r="AE38" s="100">
        <f t="shared" si="41"/>
        <v>0</v>
      </c>
      <c r="AF38" s="88"/>
      <c r="AG38" s="74"/>
      <c r="AH38" s="100">
        <f t="shared" si="42"/>
        <v>0</v>
      </c>
      <c r="AI38" s="88"/>
      <c r="AJ38" s="74"/>
      <c r="AK38" s="100">
        <f>AI38-AJ38</f>
        <v>0</v>
      </c>
      <c r="AL38" s="88"/>
      <c r="AM38" s="74"/>
      <c r="AN38" s="100">
        <f t="shared" si="43"/>
        <v>0</v>
      </c>
      <c r="AO38" s="249">
        <f>E38+H38+K38+N38+Q38+T38+W38+Z38+AC38+AF38</f>
        <v>0</v>
      </c>
      <c r="AP38" s="110"/>
      <c r="AQ38" s="110"/>
      <c r="AR38" s="110"/>
      <c r="AS38" s="110"/>
      <c r="AT38" s="110"/>
      <c r="AU38" s="110">
        <f>G38+J38+M38+P38+S38+V38+Y38+AB38+AE38+AH38+AK38+AN38</f>
        <v>0</v>
      </c>
      <c r="AV38" s="35" t="s">
        <v>167</v>
      </c>
      <c r="AZ38" s="35"/>
      <c r="BB38" s="9">
        <v>1000</v>
      </c>
      <c r="BC38" s="9">
        <v>7750</v>
      </c>
      <c r="BF38" s="9">
        <f>5250</f>
        <v>5250</v>
      </c>
      <c r="BG38" s="9">
        <f>5750</f>
        <v>5750</v>
      </c>
      <c r="BH38" s="9">
        <v>18500</v>
      </c>
      <c r="BI38" s="9">
        <v>2070.56</v>
      </c>
    </row>
    <row r="39" spans="1:50" ht="15" customHeight="1" hidden="1">
      <c r="A39" s="3">
        <v>244</v>
      </c>
      <c r="B39" s="34" t="s">
        <v>28</v>
      </c>
      <c r="C39" s="34"/>
      <c r="D39" s="103">
        <f t="shared" si="0"/>
        <v>0</v>
      </c>
      <c r="E39" s="88"/>
      <c r="F39" s="74"/>
      <c r="G39" s="100"/>
      <c r="H39" s="88"/>
      <c r="I39" s="74"/>
      <c r="J39" s="100"/>
      <c r="K39" s="88"/>
      <c r="L39" s="74"/>
      <c r="M39" s="128"/>
      <c r="N39" s="88"/>
      <c r="O39" s="74"/>
      <c r="P39" s="100"/>
      <c r="Q39" s="88"/>
      <c r="R39" s="74"/>
      <c r="S39" s="100"/>
      <c r="T39" s="88"/>
      <c r="U39" s="74"/>
      <c r="V39" s="100"/>
      <c r="W39" s="88"/>
      <c r="X39" s="74"/>
      <c r="Y39" s="100"/>
      <c r="Z39" s="88"/>
      <c r="AA39" s="74"/>
      <c r="AB39" s="100"/>
      <c r="AC39" s="88"/>
      <c r="AD39" s="74"/>
      <c r="AE39" s="100"/>
      <c r="AF39" s="88"/>
      <c r="AG39" s="74"/>
      <c r="AH39" s="100"/>
      <c r="AI39" s="88"/>
      <c r="AJ39" s="74"/>
      <c r="AK39" s="100"/>
      <c r="AL39" s="88"/>
      <c r="AM39" s="74"/>
      <c r="AN39" s="100"/>
      <c r="AO39" s="249">
        <f>E39+H39+K39+N39+Q39+T39+W39+Z39+AC39+AF39</f>
        <v>0</v>
      </c>
      <c r="AP39" s="110"/>
      <c r="AQ39" s="110"/>
      <c r="AR39" s="110"/>
      <c r="AS39" s="110"/>
      <c r="AT39" s="110"/>
      <c r="AU39" s="110">
        <f>G39+J39+M39+P39+S39+V39+Y39+AB39+AE39+AH39+AK39+AN39</f>
        <v>0</v>
      </c>
      <c r="AV39" s="144"/>
      <c r="AW39" s="216"/>
      <c r="AX39" s="217"/>
    </row>
    <row r="40" spans="1:47" ht="15" customHeight="1" hidden="1">
      <c r="A40" s="147">
        <v>225</v>
      </c>
      <c r="B40" s="148" t="s">
        <v>29</v>
      </c>
      <c r="C40" s="148"/>
      <c r="D40" s="149">
        <f t="shared" si="0"/>
        <v>0</v>
      </c>
      <c r="E40" s="150">
        <f aca="true" t="shared" si="49" ref="E40:AU40">SUM(E41:E45)</f>
        <v>0</v>
      </c>
      <c r="F40" s="141">
        <f t="shared" si="49"/>
        <v>0</v>
      </c>
      <c r="G40" s="151">
        <f t="shared" si="49"/>
        <v>0</v>
      </c>
      <c r="H40" s="150">
        <f t="shared" si="49"/>
        <v>0</v>
      </c>
      <c r="I40" s="141">
        <f t="shared" si="49"/>
        <v>0</v>
      </c>
      <c r="J40" s="151">
        <f t="shared" si="49"/>
        <v>0</v>
      </c>
      <c r="K40" s="150">
        <f t="shared" si="49"/>
        <v>0</v>
      </c>
      <c r="L40" s="141">
        <f t="shared" si="49"/>
        <v>0</v>
      </c>
      <c r="M40" s="152">
        <f t="shared" si="49"/>
        <v>0</v>
      </c>
      <c r="N40" s="150">
        <f t="shared" si="49"/>
        <v>0</v>
      </c>
      <c r="O40" s="141">
        <f t="shared" si="49"/>
        <v>0</v>
      </c>
      <c r="P40" s="151">
        <f t="shared" si="49"/>
        <v>0</v>
      </c>
      <c r="Q40" s="150">
        <f t="shared" si="49"/>
        <v>0</v>
      </c>
      <c r="R40" s="141">
        <f t="shared" si="49"/>
        <v>0</v>
      </c>
      <c r="S40" s="151">
        <f t="shared" si="49"/>
        <v>0</v>
      </c>
      <c r="T40" s="150">
        <f t="shared" si="49"/>
        <v>0</v>
      </c>
      <c r="U40" s="141">
        <f t="shared" si="49"/>
        <v>0</v>
      </c>
      <c r="V40" s="151">
        <f t="shared" si="49"/>
        <v>0</v>
      </c>
      <c r="W40" s="150">
        <f t="shared" si="49"/>
        <v>0</v>
      </c>
      <c r="X40" s="141">
        <f t="shared" si="49"/>
        <v>0</v>
      </c>
      <c r="Y40" s="151">
        <f t="shared" si="49"/>
        <v>0</v>
      </c>
      <c r="Z40" s="150">
        <f t="shared" si="49"/>
        <v>0</v>
      </c>
      <c r="AA40" s="141">
        <f t="shared" si="49"/>
        <v>0</v>
      </c>
      <c r="AB40" s="151">
        <f t="shared" si="49"/>
        <v>0</v>
      </c>
      <c r="AC40" s="150">
        <f t="shared" si="49"/>
        <v>0</v>
      </c>
      <c r="AD40" s="141">
        <f t="shared" si="49"/>
        <v>0</v>
      </c>
      <c r="AE40" s="151">
        <f t="shared" si="49"/>
        <v>0</v>
      </c>
      <c r="AF40" s="150">
        <f t="shared" si="49"/>
        <v>0</v>
      </c>
      <c r="AG40" s="141">
        <f t="shared" si="49"/>
        <v>0</v>
      </c>
      <c r="AH40" s="151">
        <f t="shared" si="49"/>
        <v>0</v>
      </c>
      <c r="AI40" s="150">
        <f t="shared" si="49"/>
        <v>0</v>
      </c>
      <c r="AJ40" s="141">
        <f t="shared" si="49"/>
        <v>0</v>
      </c>
      <c r="AK40" s="151">
        <f t="shared" si="49"/>
        <v>0</v>
      </c>
      <c r="AL40" s="150">
        <f t="shared" si="49"/>
        <v>0</v>
      </c>
      <c r="AM40" s="141">
        <f t="shared" si="49"/>
        <v>0</v>
      </c>
      <c r="AN40" s="151">
        <f t="shared" si="49"/>
        <v>0</v>
      </c>
      <c r="AO40" s="131">
        <f t="shared" si="49"/>
        <v>0</v>
      </c>
      <c r="AP40" s="131">
        <f t="shared" si="49"/>
        <v>0</v>
      </c>
      <c r="AQ40" s="131">
        <f>SUM(AQ41:AQ45)</f>
        <v>0</v>
      </c>
      <c r="AR40" s="131">
        <f>SUM(AR41:AR45)</f>
        <v>0</v>
      </c>
      <c r="AS40" s="131">
        <f>SUM(AS41:AS45)</f>
        <v>0</v>
      </c>
      <c r="AT40" s="131">
        <f>SUM(AT41:AT45)</f>
        <v>0</v>
      </c>
      <c r="AU40" s="131">
        <f t="shared" si="49"/>
        <v>0</v>
      </c>
    </row>
    <row r="41" spans="1:50" ht="15" customHeight="1" hidden="1">
      <c r="A41" s="3">
        <v>244</v>
      </c>
      <c r="B41" s="16" t="s">
        <v>30</v>
      </c>
      <c r="C41" s="16">
        <v>111</v>
      </c>
      <c r="D41" s="102">
        <f t="shared" si="0"/>
        <v>0</v>
      </c>
      <c r="E41" s="81"/>
      <c r="F41" s="63"/>
      <c r="G41" s="82">
        <f>E41-F41</f>
        <v>0</v>
      </c>
      <c r="H41" s="81"/>
      <c r="I41" s="63"/>
      <c r="J41" s="82">
        <f>H41-I41</f>
        <v>0</v>
      </c>
      <c r="K41" s="81"/>
      <c r="L41" s="63"/>
      <c r="M41" s="111">
        <f>K41-L41</f>
        <v>0</v>
      </c>
      <c r="N41" s="81"/>
      <c r="O41" s="63"/>
      <c r="P41" s="82">
        <f>N41-O41</f>
        <v>0</v>
      </c>
      <c r="Q41" s="81"/>
      <c r="R41" s="63"/>
      <c r="S41" s="82">
        <f>Q41-R41</f>
        <v>0</v>
      </c>
      <c r="T41" s="81"/>
      <c r="U41" s="63"/>
      <c r="V41" s="82">
        <f>T41-U41</f>
        <v>0</v>
      </c>
      <c r="W41" s="81"/>
      <c r="X41" s="63"/>
      <c r="Y41" s="82">
        <f>W41-X41</f>
        <v>0</v>
      </c>
      <c r="Z41" s="121"/>
      <c r="AA41" s="63"/>
      <c r="AB41" s="82">
        <f>Z41-AA41</f>
        <v>0</v>
      </c>
      <c r="AC41" s="81"/>
      <c r="AD41" s="63"/>
      <c r="AE41" s="82">
        <f>AC41-AD41</f>
        <v>0</v>
      </c>
      <c r="AF41" s="81"/>
      <c r="AG41" s="63"/>
      <c r="AH41" s="82">
        <f>AF41-AG41</f>
        <v>0</v>
      </c>
      <c r="AI41" s="81"/>
      <c r="AJ41" s="63"/>
      <c r="AK41" s="82">
        <f>AI41-AJ41</f>
        <v>0</v>
      </c>
      <c r="AL41" s="120"/>
      <c r="AM41" s="63"/>
      <c r="AN41" s="82">
        <f>AL41-AM41</f>
        <v>0</v>
      </c>
      <c r="AO41" s="142">
        <f aca="true" t="shared" si="50" ref="AO41:AP45">E41+H41+K41+N41+Q41+T41+W41+Z41+AC41+AF41+AI41+AL41</f>
        <v>0</v>
      </c>
      <c r="AP41" s="116">
        <f t="shared" si="50"/>
        <v>0</v>
      </c>
      <c r="AQ41" s="116">
        <f aca="true" t="shared" si="51" ref="AQ41:AR45">F41+I41+L41+O41+R41+U41+X41+AA41+AD41+AG41+AJ41+AM41</f>
        <v>0</v>
      </c>
      <c r="AR41" s="116">
        <f t="shared" si="51"/>
        <v>0</v>
      </c>
      <c r="AS41" s="116">
        <f aca="true" t="shared" si="52" ref="AS41:AT45">H41+K41+N41+Q41+T41+W41+Z41+AC41+AF41+AI41+AL41+AO41</f>
        <v>0</v>
      </c>
      <c r="AT41" s="116">
        <f t="shared" si="52"/>
        <v>0</v>
      </c>
      <c r="AU41" s="157">
        <f>G41+J41+M41+P41+S41+V41+Y41+AB41+AE41+AH41+AK41+AN41</f>
        <v>0</v>
      </c>
      <c r="AV41" s="144"/>
      <c r="AW41" s="218"/>
      <c r="AX41" s="217"/>
    </row>
    <row r="42" spans="1:50" ht="15" customHeight="1" hidden="1">
      <c r="A42" s="3">
        <v>244</v>
      </c>
      <c r="B42" s="16" t="s">
        <v>31</v>
      </c>
      <c r="C42" s="16">
        <v>105</v>
      </c>
      <c r="D42" s="102">
        <f t="shared" si="0"/>
        <v>0</v>
      </c>
      <c r="E42" s="81"/>
      <c r="F42" s="63"/>
      <c r="G42" s="82">
        <f>E42-F42</f>
        <v>0</v>
      </c>
      <c r="H42" s="81"/>
      <c r="I42" s="63"/>
      <c r="J42" s="82">
        <f>H42-I42</f>
        <v>0</v>
      </c>
      <c r="K42" s="81"/>
      <c r="L42" s="63"/>
      <c r="M42" s="111">
        <f>K42-L42</f>
        <v>0</v>
      </c>
      <c r="N42" s="81"/>
      <c r="O42" s="63"/>
      <c r="P42" s="82">
        <f>N42-O42</f>
        <v>0</v>
      </c>
      <c r="Q42" s="81"/>
      <c r="R42" s="63"/>
      <c r="S42" s="82">
        <f>Q42-R42</f>
        <v>0</v>
      </c>
      <c r="T42" s="81"/>
      <c r="U42" s="63"/>
      <c r="V42" s="82">
        <f>T42-U42</f>
        <v>0</v>
      </c>
      <c r="W42" s="81"/>
      <c r="X42" s="63"/>
      <c r="Y42" s="82">
        <f>W42-X42</f>
        <v>0</v>
      </c>
      <c r="Z42" s="121"/>
      <c r="AA42" s="63"/>
      <c r="AB42" s="82">
        <f>Z42-AA42</f>
        <v>0</v>
      </c>
      <c r="AC42" s="81"/>
      <c r="AD42" s="63"/>
      <c r="AE42" s="82">
        <f>AC42-AD42</f>
        <v>0</v>
      </c>
      <c r="AF42" s="81"/>
      <c r="AG42" s="63"/>
      <c r="AH42" s="82">
        <f>AF42-AG42</f>
        <v>0</v>
      </c>
      <c r="AI42" s="81"/>
      <c r="AJ42" s="63"/>
      <c r="AK42" s="82">
        <f>AI42-AJ42</f>
        <v>0</v>
      </c>
      <c r="AL42" s="81"/>
      <c r="AM42" s="63"/>
      <c r="AN42" s="82">
        <f>AL42-AM42</f>
        <v>0</v>
      </c>
      <c r="AO42" s="142">
        <f t="shared" si="50"/>
        <v>0</v>
      </c>
      <c r="AP42" s="116">
        <f t="shared" si="50"/>
        <v>0</v>
      </c>
      <c r="AQ42" s="116">
        <f t="shared" si="51"/>
        <v>0</v>
      </c>
      <c r="AR42" s="116">
        <f t="shared" si="51"/>
        <v>0</v>
      </c>
      <c r="AS42" s="116">
        <f t="shared" si="52"/>
        <v>0</v>
      </c>
      <c r="AT42" s="116">
        <f t="shared" si="52"/>
        <v>0</v>
      </c>
      <c r="AU42" s="157">
        <f>G42+J42+M42+P42+S42+V42+Y42+AB42+AE42+AH42+AK42+AN42</f>
        <v>0</v>
      </c>
      <c r="AV42" s="144"/>
      <c r="AW42" s="216"/>
      <c r="AX42" s="217"/>
    </row>
    <row r="43" spans="1:50" ht="15" customHeight="1" hidden="1">
      <c r="A43" s="3">
        <v>244</v>
      </c>
      <c r="B43" s="16" t="s">
        <v>32</v>
      </c>
      <c r="C43" s="16">
        <v>106</v>
      </c>
      <c r="D43" s="102">
        <f>E43+H43+K43+N43+Q43+T43+W43+Z43+AC43+AF43+AI43+AL43</f>
        <v>0</v>
      </c>
      <c r="E43" s="81"/>
      <c r="F43" s="63"/>
      <c r="G43" s="82">
        <f>E43-F43</f>
        <v>0</v>
      </c>
      <c r="H43" s="81"/>
      <c r="I43" s="63"/>
      <c r="J43" s="82">
        <f>H43-I43</f>
        <v>0</v>
      </c>
      <c r="K43" s="81"/>
      <c r="L43" s="63"/>
      <c r="M43" s="111">
        <f>K43-L43</f>
        <v>0</v>
      </c>
      <c r="N43" s="81"/>
      <c r="O43" s="63"/>
      <c r="P43" s="82">
        <f>N43-O43</f>
        <v>0</v>
      </c>
      <c r="Q43" s="81"/>
      <c r="R43" s="63"/>
      <c r="S43" s="82">
        <f>Q43-R43</f>
        <v>0</v>
      </c>
      <c r="T43" s="83"/>
      <c r="U43" s="63"/>
      <c r="V43" s="82">
        <f>T43-U43</f>
        <v>0</v>
      </c>
      <c r="W43" s="83"/>
      <c r="X43" s="63"/>
      <c r="Y43" s="82">
        <f>W43-X43</f>
        <v>0</v>
      </c>
      <c r="Z43" s="121"/>
      <c r="AA43" s="63"/>
      <c r="AB43" s="82">
        <f>Z43-AA43</f>
        <v>0</v>
      </c>
      <c r="AC43" s="81"/>
      <c r="AD43" s="63"/>
      <c r="AE43" s="82">
        <f>AC43-AD43</f>
        <v>0</v>
      </c>
      <c r="AF43" s="81"/>
      <c r="AG43" s="63"/>
      <c r="AH43" s="82">
        <f>AF43-AG43</f>
        <v>0</v>
      </c>
      <c r="AI43" s="81"/>
      <c r="AJ43" s="63"/>
      <c r="AK43" s="82">
        <f>AI43-AJ43</f>
        <v>0</v>
      </c>
      <c r="AL43" s="81"/>
      <c r="AM43" s="63"/>
      <c r="AN43" s="82">
        <f>AL43-AM43</f>
        <v>0</v>
      </c>
      <c r="AO43" s="142">
        <f t="shared" si="50"/>
        <v>0</v>
      </c>
      <c r="AP43" s="116">
        <f t="shared" si="50"/>
        <v>0</v>
      </c>
      <c r="AQ43" s="116">
        <f t="shared" si="51"/>
        <v>0</v>
      </c>
      <c r="AR43" s="116">
        <f t="shared" si="51"/>
        <v>0</v>
      </c>
      <c r="AS43" s="116">
        <f t="shared" si="52"/>
        <v>0</v>
      </c>
      <c r="AT43" s="116">
        <f t="shared" si="52"/>
        <v>0</v>
      </c>
      <c r="AU43" s="157">
        <f>G43+J43+M43+P43+S43+V43+Y43+AB43+AE43+AH43+AK43+AN43</f>
        <v>0</v>
      </c>
      <c r="AV43" s="144"/>
      <c r="AW43" s="216"/>
      <c r="AX43" s="217"/>
    </row>
    <row r="44" spans="1:50" ht="15" customHeight="1" hidden="1">
      <c r="A44" s="3">
        <v>244</v>
      </c>
      <c r="B44" s="16" t="s">
        <v>33</v>
      </c>
      <c r="C44" s="16">
        <v>128</v>
      </c>
      <c r="D44" s="102">
        <f aca="true" t="shared" si="53" ref="D44:D75">E44+H44+K44+N44+Q44+T44+W44+Z44+AC44+AF44+AI44+AL44</f>
        <v>0</v>
      </c>
      <c r="E44" s="81"/>
      <c r="F44" s="63"/>
      <c r="G44" s="82">
        <f>E44-F44</f>
        <v>0</v>
      </c>
      <c r="H44" s="81"/>
      <c r="I44" s="63"/>
      <c r="J44" s="82">
        <f>H44-I44</f>
        <v>0</v>
      </c>
      <c r="K44" s="81"/>
      <c r="L44" s="63"/>
      <c r="M44" s="111">
        <f>K44-L44</f>
        <v>0</v>
      </c>
      <c r="N44" s="81"/>
      <c r="O44" s="63"/>
      <c r="P44" s="82">
        <f>N44-O44</f>
        <v>0</v>
      </c>
      <c r="Q44" s="81"/>
      <c r="R44" s="63"/>
      <c r="S44" s="82">
        <f>Q44-R44</f>
        <v>0</v>
      </c>
      <c r="T44" s="81"/>
      <c r="U44" s="63"/>
      <c r="V44" s="82">
        <f>T44-U44</f>
        <v>0</v>
      </c>
      <c r="W44" s="81"/>
      <c r="X44" s="63"/>
      <c r="Y44" s="82">
        <f>W44-X44</f>
        <v>0</v>
      </c>
      <c r="Z44" s="121"/>
      <c r="AA44" s="63"/>
      <c r="AB44" s="82">
        <f>Z44-AA44</f>
        <v>0</v>
      </c>
      <c r="AC44" s="81"/>
      <c r="AD44" s="63"/>
      <c r="AE44" s="82">
        <f>AC44-AD44</f>
        <v>0</v>
      </c>
      <c r="AF44" s="81"/>
      <c r="AG44" s="63"/>
      <c r="AH44" s="82">
        <f>AF44-AG44</f>
        <v>0</v>
      </c>
      <c r="AI44" s="81"/>
      <c r="AJ44" s="63"/>
      <c r="AK44" s="82">
        <f>AI44-AJ44</f>
        <v>0</v>
      </c>
      <c r="AL44" s="81"/>
      <c r="AM44" s="63"/>
      <c r="AN44" s="82">
        <f>AL44-AM44</f>
        <v>0</v>
      </c>
      <c r="AO44" s="142">
        <f t="shared" si="50"/>
        <v>0</v>
      </c>
      <c r="AP44" s="116">
        <f t="shared" si="50"/>
        <v>0</v>
      </c>
      <c r="AQ44" s="116">
        <f t="shared" si="51"/>
        <v>0</v>
      </c>
      <c r="AR44" s="116">
        <f t="shared" si="51"/>
        <v>0</v>
      </c>
      <c r="AS44" s="116">
        <f t="shared" si="52"/>
        <v>0</v>
      </c>
      <c r="AT44" s="116">
        <f t="shared" si="52"/>
        <v>0</v>
      </c>
      <c r="AU44" s="157">
        <f>G44+J44+M44+P44+S44+V44+Y44+AB44+AE44+AH44+AK44+AN44</f>
        <v>0</v>
      </c>
      <c r="AV44" s="144"/>
      <c r="AW44" s="216"/>
      <c r="AX44" s="217"/>
    </row>
    <row r="45" spans="1:50" ht="15" customHeight="1" hidden="1">
      <c r="A45" s="3">
        <v>244</v>
      </c>
      <c r="B45" s="16" t="s">
        <v>99</v>
      </c>
      <c r="C45" s="16">
        <v>129</v>
      </c>
      <c r="D45" s="102">
        <f t="shared" si="53"/>
        <v>0</v>
      </c>
      <c r="E45" s="81"/>
      <c r="F45" s="63"/>
      <c r="G45" s="82">
        <f>E45-F45</f>
        <v>0</v>
      </c>
      <c r="H45" s="81"/>
      <c r="I45" s="63"/>
      <c r="J45" s="82">
        <f>H45-I45</f>
        <v>0</v>
      </c>
      <c r="K45" s="81"/>
      <c r="L45" s="63"/>
      <c r="M45" s="111">
        <f>K45-L45</f>
        <v>0</v>
      </c>
      <c r="N45" s="81"/>
      <c r="O45" s="63"/>
      <c r="P45" s="82">
        <f>N45-O45</f>
        <v>0</v>
      </c>
      <c r="Q45" s="81"/>
      <c r="R45" s="63"/>
      <c r="S45" s="82">
        <f>Q45-R45</f>
        <v>0</v>
      </c>
      <c r="T45" s="81"/>
      <c r="U45" s="63"/>
      <c r="V45" s="82">
        <f>T45-U45</f>
        <v>0</v>
      </c>
      <c r="W45" s="81"/>
      <c r="X45" s="63"/>
      <c r="Y45" s="82">
        <f>W45-X45</f>
        <v>0</v>
      </c>
      <c r="Z45" s="121"/>
      <c r="AA45" s="63"/>
      <c r="AB45" s="82">
        <f>Z45-AA45</f>
        <v>0</v>
      </c>
      <c r="AC45" s="81"/>
      <c r="AD45" s="63"/>
      <c r="AE45" s="82">
        <f>AC45-AD45</f>
        <v>0</v>
      </c>
      <c r="AF45" s="81"/>
      <c r="AG45" s="63"/>
      <c r="AH45" s="82">
        <f>AF45-AG45</f>
        <v>0</v>
      </c>
      <c r="AI45" s="81"/>
      <c r="AJ45" s="63"/>
      <c r="AK45" s="82">
        <f>AI45-AJ45</f>
        <v>0</v>
      </c>
      <c r="AL45" s="120"/>
      <c r="AM45" s="63"/>
      <c r="AN45" s="82">
        <f>AL45-AM45</f>
        <v>0</v>
      </c>
      <c r="AO45" s="142">
        <f t="shared" si="50"/>
        <v>0</v>
      </c>
      <c r="AP45" s="116">
        <f t="shared" si="50"/>
        <v>0</v>
      </c>
      <c r="AQ45" s="116">
        <f t="shared" si="51"/>
        <v>0</v>
      </c>
      <c r="AR45" s="116">
        <f t="shared" si="51"/>
        <v>0</v>
      </c>
      <c r="AS45" s="116">
        <f t="shared" si="52"/>
        <v>0</v>
      </c>
      <c r="AT45" s="116">
        <f t="shared" si="52"/>
        <v>0</v>
      </c>
      <c r="AU45" s="157">
        <f>G45+J45+M45+P45+S45+V45+Y45+AB45+AE45+AH45+AK45+AN45</f>
        <v>0</v>
      </c>
      <c r="AV45" s="144"/>
      <c r="AW45" s="214"/>
      <c r="AX45" s="214"/>
    </row>
    <row r="46" spans="1:52" ht="15" customHeight="1" hidden="1">
      <c r="A46" s="154">
        <v>226</v>
      </c>
      <c r="B46" s="153" t="s">
        <v>34</v>
      </c>
      <c r="C46" s="153"/>
      <c r="D46" s="149">
        <f t="shared" si="53"/>
        <v>0</v>
      </c>
      <c r="E46" s="150">
        <f aca="true" t="shared" si="54" ref="E46:AU46">SUM(E47:E58)</f>
        <v>0</v>
      </c>
      <c r="F46" s="141">
        <f t="shared" si="54"/>
        <v>0</v>
      </c>
      <c r="G46" s="151">
        <f t="shared" si="54"/>
        <v>0</v>
      </c>
      <c r="H46" s="150">
        <f t="shared" si="54"/>
        <v>0</v>
      </c>
      <c r="I46" s="141">
        <f t="shared" si="54"/>
        <v>0</v>
      </c>
      <c r="J46" s="151">
        <f t="shared" si="54"/>
        <v>0</v>
      </c>
      <c r="K46" s="150">
        <f t="shared" si="54"/>
        <v>0</v>
      </c>
      <c r="L46" s="141">
        <f t="shared" si="54"/>
        <v>0</v>
      </c>
      <c r="M46" s="152">
        <f t="shared" si="54"/>
        <v>0</v>
      </c>
      <c r="N46" s="150">
        <f t="shared" si="54"/>
        <v>0</v>
      </c>
      <c r="O46" s="141">
        <f t="shared" si="54"/>
        <v>0</v>
      </c>
      <c r="P46" s="151">
        <f t="shared" si="54"/>
        <v>0</v>
      </c>
      <c r="Q46" s="150">
        <f t="shared" si="54"/>
        <v>0</v>
      </c>
      <c r="R46" s="141">
        <f t="shared" si="54"/>
        <v>0</v>
      </c>
      <c r="S46" s="151">
        <f t="shared" si="54"/>
        <v>0</v>
      </c>
      <c r="T46" s="150">
        <f t="shared" si="54"/>
        <v>0</v>
      </c>
      <c r="U46" s="141">
        <f t="shared" si="54"/>
        <v>0</v>
      </c>
      <c r="V46" s="151">
        <f t="shared" si="54"/>
        <v>0</v>
      </c>
      <c r="W46" s="150">
        <f t="shared" si="54"/>
        <v>0</v>
      </c>
      <c r="X46" s="141">
        <f t="shared" si="54"/>
        <v>0</v>
      </c>
      <c r="Y46" s="151">
        <f t="shared" si="54"/>
        <v>0</v>
      </c>
      <c r="Z46" s="150">
        <f t="shared" si="54"/>
        <v>0</v>
      </c>
      <c r="AA46" s="141">
        <f t="shared" si="54"/>
        <v>0</v>
      </c>
      <c r="AB46" s="151">
        <f t="shared" si="54"/>
        <v>0</v>
      </c>
      <c r="AC46" s="150">
        <f t="shared" si="54"/>
        <v>0</v>
      </c>
      <c r="AD46" s="141">
        <f t="shared" si="54"/>
        <v>0</v>
      </c>
      <c r="AE46" s="151">
        <f t="shared" si="54"/>
        <v>0</v>
      </c>
      <c r="AF46" s="150">
        <f t="shared" si="54"/>
        <v>0</v>
      </c>
      <c r="AG46" s="141">
        <f t="shared" si="54"/>
        <v>0</v>
      </c>
      <c r="AH46" s="151">
        <f t="shared" si="54"/>
        <v>0</v>
      </c>
      <c r="AI46" s="150">
        <f t="shared" si="54"/>
        <v>0</v>
      </c>
      <c r="AJ46" s="141">
        <f t="shared" si="54"/>
        <v>0</v>
      </c>
      <c r="AK46" s="151">
        <f t="shared" si="54"/>
        <v>0</v>
      </c>
      <c r="AL46" s="150">
        <f t="shared" si="54"/>
        <v>0</v>
      </c>
      <c r="AM46" s="141">
        <f t="shared" si="54"/>
        <v>0</v>
      </c>
      <c r="AN46" s="151">
        <f t="shared" si="54"/>
        <v>0</v>
      </c>
      <c r="AO46" s="131">
        <f t="shared" si="54"/>
        <v>0</v>
      </c>
      <c r="AP46" s="179">
        <f t="shared" si="54"/>
        <v>0</v>
      </c>
      <c r="AQ46" s="179">
        <f>SUM(AQ47:AQ58)</f>
        <v>0</v>
      </c>
      <c r="AR46" s="179">
        <f>SUM(AR47:AR58)</f>
        <v>0</v>
      </c>
      <c r="AS46" s="179">
        <f>SUM(AS47:AS58)</f>
        <v>0</v>
      </c>
      <c r="AT46" s="179">
        <f>SUM(AT47:AT58)</f>
        <v>0</v>
      </c>
      <c r="AU46" s="131">
        <f t="shared" si="54"/>
        <v>0</v>
      </c>
      <c r="AV46" s="144"/>
      <c r="AW46" s="206"/>
      <c r="AX46" s="211"/>
      <c r="AY46" s="42"/>
      <c r="AZ46" s="145"/>
    </row>
    <row r="47" spans="1:50" ht="15" customHeight="1" hidden="1">
      <c r="A47" s="3"/>
      <c r="B47" s="16" t="s">
        <v>35</v>
      </c>
      <c r="C47" s="16">
        <v>130</v>
      </c>
      <c r="D47" s="102">
        <f t="shared" si="53"/>
        <v>0</v>
      </c>
      <c r="E47" s="81"/>
      <c r="F47" s="63"/>
      <c r="G47" s="82">
        <f aca="true" t="shared" si="55" ref="G47:G58">E47-F47</f>
        <v>0</v>
      </c>
      <c r="H47" s="81"/>
      <c r="I47" s="63"/>
      <c r="J47" s="82">
        <f aca="true" t="shared" si="56" ref="J47:J58">H47-I47</f>
        <v>0</v>
      </c>
      <c r="K47" s="81"/>
      <c r="L47" s="63"/>
      <c r="M47" s="111">
        <f aca="true" t="shared" si="57" ref="M47:M58">K47-L47</f>
        <v>0</v>
      </c>
      <c r="N47" s="81"/>
      <c r="O47" s="63"/>
      <c r="P47" s="82">
        <f aca="true" t="shared" si="58" ref="P47:P58">N47-O47</f>
        <v>0</v>
      </c>
      <c r="Q47" s="81"/>
      <c r="R47" s="63"/>
      <c r="S47" s="82">
        <f aca="true" t="shared" si="59" ref="S47:S58">Q47-R47</f>
        <v>0</v>
      </c>
      <c r="T47" s="81"/>
      <c r="U47" s="63"/>
      <c r="V47" s="82">
        <f aca="true" t="shared" si="60" ref="V47:V58">T47-U47</f>
        <v>0</v>
      </c>
      <c r="W47" s="81"/>
      <c r="X47" s="63"/>
      <c r="Y47" s="82">
        <f aca="true" t="shared" si="61" ref="Y47:Y58">W47-X47</f>
        <v>0</v>
      </c>
      <c r="Z47" s="81"/>
      <c r="AA47" s="63"/>
      <c r="AB47" s="82">
        <f aca="true" t="shared" si="62" ref="AB47:AB58">Z47-AA47</f>
        <v>0</v>
      </c>
      <c r="AC47" s="81"/>
      <c r="AD47" s="63"/>
      <c r="AE47" s="82">
        <f aca="true" t="shared" si="63" ref="AE47:AE58">AC47-AD47</f>
        <v>0</v>
      </c>
      <c r="AF47" s="81"/>
      <c r="AG47" s="63"/>
      <c r="AH47" s="82">
        <f aca="true" t="shared" si="64" ref="AH47:AH58">AF47-AG47</f>
        <v>0</v>
      </c>
      <c r="AI47" s="81"/>
      <c r="AJ47" s="63"/>
      <c r="AK47" s="82">
        <f aca="true" t="shared" si="65" ref="AK47:AK58">AI47-AJ47</f>
        <v>0</v>
      </c>
      <c r="AL47" s="81"/>
      <c r="AM47" s="63"/>
      <c r="AN47" s="82">
        <f aca="true" t="shared" si="66" ref="AN47:AN58">AL47-AM47</f>
        <v>0</v>
      </c>
      <c r="AO47" s="247"/>
      <c r="AP47" s="110"/>
      <c r="AQ47" s="110"/>
      <c r="AR47" s="110"/>
      <c r="AS47" s="110"/>
      <c r="AT47" s="110"/>
      <c r="AU47" s="110">
        <f>G47+J47+M47+P47+S47+V47+Y47+AB47+AE47+AH47+AK47+AN47</f>
        <v>0</v>
      </c>
      <c r="AV47" s="144"/>
      <c r="AW47" s="216"/>
      <c r="AX47" s="217"/>
    </row>
    <row r="48" spans="1:50" ht="15" customHeight="1" hidden="1">
      <c r="A48" s="3"/>
      <c r="B48" s="18" t="s">
        <v>36</v>
      </c>
      <c r="C48" s="18">
        <v>131</v>
      </c>
      <c r="D48" s="102">
        <f t="shared" si="53"/>
        <v>0</v>
      </c>
      <c r="E48" s="81"/>
      <c r="F48" s="63"/>
      <c r="G48" s="82">
        <f t="shared" si="55"/>
        <v>0</v>
      </c>
      <c r="H48" s="81"/>
      <c r="I48" s="63"/>
      <c r="J48" s="82">
        <f t="shared" si="56"/>
        <v>0</v>
      </c>
      <c r="K48" s="81"/>
      <c r="L48" s="63"/>
      <c r="M48" s="111">
        <f t="shared" si="57"/>
        <v>0</v>
      </c>
      <c r="N48" s="81"/>
      <c r="O48" s="63"/>
      <c r="P48" s="82">
        <f t="shared" si="58"/>
        <v>0</v>
      </c>
      <c r="Q48" s="81"/>
      <c r="R48" s="63"/>
      <c r="S48" s="82">
        <f t="shared" si="59"/>
        <v>0</v>
      </c>
      <c r="T48" s="81"/>
      <c r="U48" s="63"/>
      <c r="V48" s="82">
        <f t="shared" si="60"/>
        <v>0</v>
      </c>
      <c r="W48" s="81"/>
      <c r="X48" s="63"/>
      <c r="Y48" s="82">
        <f t="shared" si="61"/>
        <v>0</v>
      </c>
      <c r="Z48" s="81"/>
      <c r="AA48" s="63"/>
      <c r="AB48" s="82">
        <f t="shared" si="62"/>
        <v>0</v>
      </c>
      <c r="AC48" s="81"/>
      <c r="AD48" s="63"/>
      <c r="AE48" s="82">
        <f t="shared" si="63"/>
        <v>0</v>
      </c>
      <c r="AF48" s="81"/>
      <c r="AG48" s="63"/>
      <c r="AH48" s="82">
        <f t="shared" si="64"/>
        <v>0</v>
      </c>
      <c r="AI48" s="81"/>
      <c r="AJ48" s="63"/>
      <c r="AK48" s="82">
        <f t="shared" si="65"/>
        <v>0</v>
      </c>
      <c r="AL48" s="81"/>
      <c r="AM48" s="63"/>
      <c r="AN48" s="82">
        <f t="shared" si="66"/>
        <v>0</v>
      </c>
      <c r="AO48" s="247"/>
      <c r="AP48" s="110"/>
      <c r="AQ48" s="110"/>
      <c r="AR48" s="110"/>
      <c r="AS48" s="110"/>
      <c r="AT48" s="110"/>
      <c r="AU48" s="110">
        <f>G48+J48+M48+P48+S48+V48+Y48+AB48+AE48+AH48+AK48+AN48</f>
        <v>0</v>
      </c>
      <c r="AV48" s="144"/>
      <c r="AW48" s="216"/>
      <c r="AX48" s="217"/>
    </row>
    <row r="49" spans="1:50" ht="15" customHeight="1" hidden="1">
      <c r="A49" s="3"/>
      <c r="B49" s="16" t="s">
        <v>37</v>
      </c>
      <c r="C49" s="16">
        <v>132</v>
      </c>
      <c r="D49" s="102">
        <f t="shared" si="53"/>
        <v>0</v>
      </c>
      <c r="E49" s="81"/>
      <c r="F49" s="63"/>
      <c r="G49" s="82">
        <f t="shared" si="55"/>
        <v>0</v>
      </c>
      <c r="H49" s="81"/>
      <c r="I49" s="63"/>
      <c r="J49" s="82">
        <f t="shared" si="56"/>
        <v>0</v>
      </c>
      <c r="K49" s="81"/>
      <c r="L49" s="63"/>
      <c r="M49" s="111">
        <f t="shared" si="57"/>
        <v>0</v>
      </c>
      <c r="N49" s="81"/>
      <c r="O49" s="63"/>
      <c r="P49" s="82">
        <f t="shared" si="58"/>
        <v>0</v>
      </c>
      <c r="Q49" s="81"/>
      <c r="R49" s="63"/>
      <c r="S49" s="82">
        <f t="shared" si="59"/>
        <v>0</v>
      </c>
      <c r="T49" s="81"/>
      <c r="U49" s="63"/>
      <c r="V49" s="82">
        <f t="shared" si="60"/>
        <v>0</v>
      </c>
      <c r="W49" s="81"/>
      <c r="X49" s="63"/>
      <c r="Y49" s="82">
        <f t="shared" si="61"/>
        <v>0</v>
      </c>
      <c r="Z49" s="81"/>
      <c r="AA49" s="63"/>
      <c r="AB49" s="82">
        <f t="shared" si="62"/>
        <v>0</v>
      </c>
      <c r="AC49" s="81"/>
      <c r="AD49" s="63"/>
      <c r="AE49" s="82">
        <f t="shared" si="63"/>
        <v>0</v>
      </c>
      <c r="AF49" s="81"/>
      <c r="AG49" s="63"/>
      <c r="AH49" s="82">
        <f t="shared" si="64"/>
        <v>0</v>
      </c>
      <c r="AI49" s="81"/>
      <c r="AJ49" s="63"/>
      <c r="AK49" s="82">
        <f t="shared" si="65"/>
        <v>0</v>
      </c>
      <c r="AL49" s="81"/>
      <c r="AM49" s="63"/>
      <c r="AN49" s="82">
        <f t="shared" si="66"/>
        <v>0</v>
      </c>
      <c r="AO49" s="247"/>
      <c r="AP49" s="110"/>
      <c r="AQ49" s="110"/>
      <c r="AR49" s="110"/>
      <c r="AS49" s="110"/>
      <c r="AT49" s="110"/>
      <c r="AU49" s="110">
        <f>G49+J49+M49+P49+S49+V49+Y49+AB49+AE49+AH49+AK49+AN49</f>
        <v>0</v>
      </c>
      <c r="AV49" s="144"/>
      <c r="AW49" s="216"/>
      <c r="AX49" s="217"/>
    </row>
    <row r="50" spans="1:50" ht="15" customHeight="1" hidden="1">
      <c r="A50" s="3"/>
      <c r="B50" s="20" t="s">
        <v>38</v>
      </c>
      <c r="C50" s="16">
        <v>133</v>
      </c>
      <c r="D50" s="102">
        <f t="shared" si="53"/>
        <v>0</v>
      </c>
      <c r="E50" s="81"/>
      <c r="F50" s="63"/>
      <c r="G50" s="82">
        <f t="shared" si="55"/>
        <v>0</v>
      </c>
      <c r="H50" s="81"/>
      <c r="I50" s="63"/>
      <c r="J50" s="82">
        <f t="shared" si="56"/>
        <v>0</v>
      </c>
      <c r="K50" s="81"/>
      <c r="L50" s="63"/>
      <c r="M50" s="111">
        <f t="shared" si="57"/>
        <v>0</v>
      </c>
      <c r="N50" s="81"/>
      <c r="O50" s="63"/>
      <c r="P50" s="82">
        <f t="shared" si="58"/>
        <v>0</v>
      </c>
      <c r="Q50" s="81"/>
      <c r="R50" s="63"/>
      <c r="S50" s="82">
        <f t="shared" si="59"/>
        <v>0</v>
      </c>
      <c r="T50" s="83"/>
      <c r="U50" s="63"/>
      <c r="V50" s="82">
        <f t="shared" si="60"/>
        <v>0</v>
      </c>
      <c r="W50" s="83"/>
      <c r="X50" s="63"/>
      <c r="Y50" s="82">
        <f t="shared" si="61"/>
        <v>0</v>
      </c>
      <c r="Z50" s="83"/>
      <c r="AA50" s="63"/>
      <c r="AB50" s="82">
        <f t="shared" si="62"/>
        <v>0</v>
      </c>
      <c r="AC50" s="83"/>
      <c r="AD50" s="63"/>
      <c r="AE50" s="82">
        <f t="shared" si="63"/>
        <v>0</v>
      </c>
      <c r="AF50" s="83"/>
      <c r="AG50" s="63"/>
      <c r="AH50" s="82">
        <f t="shared" si="64"/>
        <v>0</v>
      </c>
      <c r="AI50" s="83"/>
      <c r="AJ50" s="63"/>
      <c r="AK50" s="82">
        <f t="shared" si="65"/>
        <v>0</v>
      </c>
      <c r="AL50" s="83"/>
      <c r="AM50" s="63"/>
      <c r="AN50" s="82">
        <f t="shared" si="66"/>
        <v>0</v>
      </c>
      <c r="AO50" s="247"/>
      <c r="AP50" s="110"/>
      <c r="AQ50" s="110"/>
      <c r="AR50" s="110"/>
      <c r="AS50" s="110"/>
      <c r="AT50" s="110"/>
      <c r="AU50" s="110">
        <f>G50+J50+M50+P50+S50+V50+Y50+AB50+AE50+AH50+AK50+AN50</f>
        <v>0</v>
      </c>
      <c r="AV50" s="144"/>
      <c r="AW50" s="216"/>
      <c r="AX50" s="217"/>
    </row>
    <row r="51" spans="1:50" ht="15" customHeight="1" hidden="1">
      <c r="A51" s="3"/>
      <c r="B51" s="43" t="s">
        <v>39</v>
      </c>
      <c r="C51" s="20">
        <v>134</v>
      </c>
      <c r="D51" s="102">
        <f t="shared" si="53"/>
        <v>0</v>
      </c>
      <c r="E51" s="81"/>
      <c r="F51" s="63"/>
      <c r="G51" s="82">
        <f t="shared" si="55"/>
        <v>0</v>
      </c>
      <c r="H51" s="81"/>
      <c r="I51" s="63"/>
      <c r="J51" s="82">
        <f t="shared" si="56"/>
        <v>0</v>
      </c>
      <c r="K51" s="81"/>
      <c r="L51" s="63"/>
      <c r="M51" s="111">
        <f t="shared" si="57"/>
        <v>0</v>
      </c>
      <c r="N51" s="81"/>
      <c r="O51" s="63"/>
      <c r="P51" s="82">
        <f t="shared" si="58"/>
        <v>0</v>
      </c>
      <c r="Q51" s="81"/>
      <c r="R51" s="63"/>
      <c r="S51" s="82">
        <f t="shared" si="59"/>
        <v>0</v>
      </c>
      <c r="T51" s="81"/>
      <c r="U51" s="63"/>
      <c r="V51" s="82">
        <f t="shared" si="60"/>
        <v>0</v>
      </c>
      <c r="W51" s="81"/>
      <c r="X51" s="63"/>
      <c r="Y51" s="82">
        <f t="shared" si="61"/>
        <v>0</v>
      </c>
      <c r="Z51" s="81"/>
      <c r="AA51" s="63"/>
      <c r="AB51" s="82">
        <f t="shared" si="62"/>
        <v>0</v>
      </c>
      <c r="AC51" s="81"/>
      <c r="AD51" s="63"/>
      <c r="AE51" s="82">
        <f t="shared" si="63"/>
        <v>0</v>
      </c>
      <c r="AF51" s="81"/>
      <c r="AG51" s="63"/>
      <c r="AH51" s="82">
        <f t="shared" si="64"/>
        <v>0</v>
      </c>
      <c r="AI51" s="81"/>
      <c r="AJ51" s="63"/>
      <c r="AK51" s="82">
        <f t="shared" si="65"/>
        <v>0</v>
      </c>
      <c r="AL51" s="83"/>
      <c r="AM51" s="63"/>
      <c r="AN51" s="82">
        <f t="shared" si="66"/>
        <v>0</v>
      </c>
      <c r="AO51" s="247"/>
      <c r="AP51" s="110"/>
      <c r="AQ51" s="110"/>
      <c r="AR51" s="110"/>
      <c r="AS51" s="110"/>
      <c r="AT51" s="110"/>
      <c r="AU51" s="110">
        <f>G51+J51+M51+P51+S51+V51+Y51+AB51+AE51+AH51+AK51+AN51</f>
        <v>0</v>
      </c>
      <c r="AV51" s="144"/>
      <c r="AW51" s="216"/>
      <c r="AX51" s="217"/>
    </row>
    <row r="52" spans="1:50" ht="15" customHeight="1" hidden="1">
      <c r="A52" s="3">
        <v>244</v>
      </c>
      <c r="B52" s="16" t="s">
        <v>40</v>
      </c>
      <c r="C52" s="16">
        <v>135</v>
      </c>
      <c r="D52" s="102">
        <f t="shared" si="53"/>
        <v>0</v>
      </c>
      <c r="E52" s="81"/>
      <c r="F52" s="63"/>
      <c r="G52" s="82">
        <f t="shared" si="55"/>
        <v>0</v>
      </c>
      <c r="H52" s="81"/>
      <c r="I52" s="63"/>
      <c r="J52" s="82">
        <f t="shared" si="56"/>
        <v>0</v>
      </c>
      <c r="K52" s="81"/>
      <c r="L52" s="63"/>
      <c r="M52" s="111">
        <f t="shared" si="57"/>
        <v>0</v>
      </c>
      <c r="N52" s="81"/>
      <c r="O52" s="63"/>
      <c r="P52" s="82">
        <f t="shared" si="58"/>
        <v>0</v>
      </c>
      <c r="Q52" s="81"/>
      <c r="R52" s="63"/>
      <c r="S52" s="82">
        <f t="shared" si="59"/>
        <v>0</v>
      </c>
      <c r="T52" s="83"/>
      <c r="U52" s="63"/>
      <c r="V52" s="82">
        <f t="shared" si="60"/>
        <v>0</v>
      </c>
      <c r="W52" s="81"/>
      <c r="X52" s="63"/>
      <c r="Y52" s="82">
        <f t="shared" si="61"/>
        <v>0</v>
      </c>
      <c r="Z52" s="81"/>
      <c r="AA52" s="63"/>
      <c r="AB52" s="82">
        <f t="shared" si="62"/>
        <v>0</v>
      </c>
      <c r="AC52" s="81"/>
      <c r="AD52" s="63"/>
      <c r="AE52" s="82">
        <f t="shared" si="63"/>
        <v>0</v>
      </c>
      <c r="AF52" s="81"/>
      <c r="AG52" s="63"/>
      <c r="AH52" s="82">
        <f t="shared" si="64"/>
        <v>0</v>
      </c>
      <c r="AI52" s="81"/>
      <c r="AJ52" s="63"/>
      <c r="AK52" s="82">
        <f t="shared" si="65"/>
        <v>0</v>
      </c>
      <c r="AL52" s="81"/>
      <c r="AM52" s="63"/>
      <c r="AN52" s="82">
        <f t="shared" si="66"/>
        <v>0</v>
      </c>
      <c r="AO52" s="142">
        <f aca="true" t="shared" si="67" ref="AO52:AP58">E52+H52+K52+N52+Q52+T52+W52+Z52+AC52+AF52+AI52+AL52</f>
        <v>0</v>
      </c>
      <c r="AP52" s="157">
        <f t="shared" si="67"/>
        <v>0</v>
      </c>
      <c r="AQ52" s="157">
        <f aca="true" t="shared" si="68" ref="AQ52:AR58">F52+I52+L52+O52+R52+U52+X52+AA52+AD52+AG52+AJ52+AM52</f>
        <v>0</v>
      </c>
      <c r="AR52" s="157">
        <f t="shared" si="68"/>
        <v>0</v>
      </c>
      <c r="AS52" s="157">
        <f aca="true" t="shared" si="69" ref="AS52:AS58">H52+K52+N52+Q52+T52+W52+Z52+AC52+AF52+AI52+AL52+AO52</f>
        <v>0</v>
      </c>
      <c r="AT52" s="157">
        <f aca="true" t="shared" si="70" ref="AT52:AT58">I52+L52+O52+R52+U52+X52+AA52+AD52+AG52+AJ52+AM52+AP52</f>
        <v>0</v>
      </c>
      <c r="AU52" s="157">
        <f aca="true" t="shared" si="71" ref="AU52:AU58">G52+J52+M52+P52+S52+V52+Y52+AB52+AE52+AH52+AK52+AN52</f>
        <v>0</v>
      </c>
      <c r="AV52" s="144"/>
      <c r="AW52" s="216"/>
      <c r="AX52" s="217"/>
    </row>
    <row r="53" spans="1:50" ht="15" customHeight="1" hidden="1">
      <c r="A53" s="3">
        <v>244</v>
      </c>
      <c r="B53" s="16" t="s">
        <v>41</v>
      </c>
      <c r="C53" s="16">
        <v>136</v>
      </c>
      <c r="D53" s="102">
        <f t="shared" si="53"/>
        <v>0</v>
      </c>
      <c r="E53" s="81"/>
      <c r="F53" s="63"/>
      <c r="G53" s="82">
        <f t="shared" si="55"/>
        <v>0</v>
      </c>
      <c r="H53" s="81"/>
      <c r="I53" s="63"/>
      <c r="J53" s="82">
        <f t="shared" si="56"/>
        <v>0</v>
      </c>
      <c r="K53" s="81"/>
      <c r="L53" s="63"/>
      <c r="M53" s="111">
        <f t="shared" si="57"/>
        <v>0</v>
      </c>
      <c r="N53" s="81"/>
      <c r="O53" s="63"/>
      <c r="P53" s="82">
        <f t="shared" si="58"/>
        <v>0</v>
      </c>
      <c r="Q53" s="81"/>
      <c r="R53" s="63"/>
      <c r="S53" s="82">
        <f t="shared" si="59"/>
        <v>0</v>
      </c>
      <c r="T53" s="81"/>
      <c r="U53" s="63"/>
      <c r="V53" s="82">
        <f t="shared" si="60"/>
        <v>0</v>
      </c>
      <c r="W53" s="81"/>
      <c r="X53" s="63"/>
      <c r="Y53" s="82">
        <f t="shared" si="61"/>
        <v>0</v>
      </c>
      <c r="Z53" s="121"/>
      <c r="AA53" s="63"/>
      <c r="AB53" s="82">
        <f t="shared" si="62"/>
        <v>0</v>
      </c>
      <c r="AC53" s="81"/>
      <c r="AD53" s="63"/>
      <c r="AE53" s="82">
        <f t="shared" si="63"/>
        <v>0</v>
      </c>
      <c r="AF53" s="81"/>
      <c r="AG53" s="63"/>
      <c r="AH53" s="82">
        <f t="shared" si="64"/>
        <v>0</v>
      </c>
      <c r="AI53" s="81"/>
      <c r="AJ53" s="63"/>
      <c r="AK53" s="82">
        <f t="shared" si="65"/>
        <v>0</v>
      </c>
      <c r="AL53" s="81"/>
      <c r="AM53" s="63"/>
      <c r="AN53" s="82">
        <f t="shared" si="66"/>
        <v>0</v>
      </c>
      <c r="AO53" s="142">
        <f t="shared" si="67"/>
        <v>0</v>
      </c>
      <c r="AP53" s="157">
        <f t="shared" si="67"/>
        <v>0</v>
      </c>
      <c r="AQ53" s="157">
        <f t="shared" si="68"/>
        <v>0</v>
      </c>
      <c r="AR53" s="157">
        <f t="shared" si="68"/>
        <v>0</v>
      </c>
      <c r="AS53" s="157">
        <f t="shared" si="69"/>
        <v>0</v>
      </c>
      <c r="AT53" s="157">
        <f t="shared" si="70"/>
        <v>0</v>
      </c>
      <c r="AU53" s="157">
        <f t="shared" si="71"/>
        <v>0</v>
      </c>
      <c r="AV53" s="144"/>
      <c r="AW53" s="216"/>
      <c r="AX53" s="217"/>
    </row>
    <row r="54" spans="1:50" ht="15" customHeight="1" hidden="1">
      <c r="A54" s="3">
        <v>244</v>
      </c>
      <c r="B54" s="44" t="s">
        <v>96</v>
      </c>
      <c r="C54" s="16">
        <v>137</v>
      </c>
      <c r="D54" s="102">
        <f t="shared" si="53"/>
        <v>0</v>
      </c>
      <c r="E54" s="81"/>
      <c r="F54" s="63"/>
      <c r="G54" s="82">
        <f t="shared" si="55"/>
        <v>0</v>
      </c>
      <c r="H54" s="81"/>
      <c r="I54" s="63"/>
      <c r="J54" s="82">
        <f t="shared" si="56"/>
        <v>0</v>
      </c>
      <c r="K54" s="81"/>
      <c r="L54" s="63"/>
      <c r="M54" s="111">
        <f t="shared" si="57"/>
        <v>0</v>
      </c>
      <c r="N54" s="81"/>
      <c r="O54" s="63"/>
      <c r="P54" s="82">
        <f t="shared" si="58"/>
        <v>0</v>
      </c>
      <c r="Q54" s="81"/>
      <c r="R54" s="63"/>
      <c r="S54" s="82">
        <f t="shared" si="59"/>
        <v>0</v>
      </c>
      <c r="T54" s="81"/>
      <c r="U54" s="63"/>
      <c r="V54" s="82">
        <f t="shared" si="60"/>
        <v>0</v>
      </c>
      <c r="W54" s="81"/>
      <c r="X54" s="63"/>
      <c r="Y54" s="82">
        <f t="shared" si="61"/>
        <v>0</v>
      </c>
      <c r="Z54" s="121"/>
      <c r="AA54" s="63"/>
      <c r="AB54" s="82">
        <f t="shared" si="62"/>
        <v>0</v>
      </c>
      <c r="AC54" s="81"/>
      <c r="AD54" s="63"/>
      <c r="AE54" s="82">
        <f t="shared" si="63"/>
        <v>0</v>
      </c>
      <c r="AF54" s="81"/>
      <c r="AG54" s="63"/>
      <c r="AH54" s="82">
        <f t="shared" si="64"/>
        <v>0</v>
      </c>
      <c r="AI54" s="81"/>
      <c r="AJ54" s="63"/>
      <c r="AK54" s="82">
        <f t="shared" si="65"/>
        <v>0</v>
      </c>
      <c r="AL54" s="81"/>
      <c r="AM54" s="63"/>
      <c r="AN54" s="82">
        <f t="shared" si="66"/>
        <v>0</v>
      </c>
      <c r="AO54" s="142">
        <f t="shared" si="67"/>
        <v>0</v>
      </c>
      <c r="AP54" s="157">
        <f t="shared" si="67"/>
        <v>0</v>
      </c>
      <c r="AQ54" s="157">
        <f t="shared" si="68"/>
        <v>0</v>
      </c>
      <c r="AR54" s="157">
        <f t="shared" si="68"/>
        <v>0</v>
      </c>
      <c r="AS54" s="157">
        <f t="shared" si="69"/>
        <v>0</v>
      </c>
      <c r="AT54" s="157">
        <f t="shared" si="70"/>
        <v>0</v>
      </c>
      <c r="AU54" s="157">
        <f t="shared" si="71"/>
        <v>0</v>
      </c>
      <c r="AV54" s="144"/>
      <c r="AW54" s="211"/>
      <c r="AX54" s="214"/>
    </row>
    <row r="55" spans="1:50" ht="15" customHeight="1" hidden="1">
      <c r="A55" s="3">
        <v>244</v>
      </c>
      <c r="B55" s="44" t="s">
        <v>42</v>
      </c>
      <c r="C55" s="16">
        <v>138</v>
      </c>
      <c r="D55" s="102">
        <f t="shared" si="53"/>
        <v>0</v>
      </c>
      <c r="E55" s="81"/>
      <c r="F55" s="63"/>
      <c r="G55" s="82">
        <f t="shared" si="55"/>
        <v>0</v>
      </c>
      <c r="H55" s="81"/>
      <c r="I55" s="63"/>
      <c r="J55" s="82">
        <f t="shared" si="56"/>
        <v>0</v>
      </c>
      <c r="K55" s="81"/>
      <c r="L55" s="63"/>
      <c r="M55" s="111">
        <f t="shared" si="57"/>
        <v>0</v>
      </c>
      <c r="N55" s="81"/>
      <c r="O55" s="63"/>
      <c r="P55" s="82">
        <f t="shared" si="58"/>
        <v>0</v>
      </c>
      <c r="Q55" s="81"/>
      <c r="R55" s="63"/>
      <c r="S55" s="82">
        <f t="shared" si="59"/>
        <v>0</v>
      </c>
      <c r="T55" s="81"/>
      <c r="U55" s="63"/>
      <c r="V55" s="82">
        <f t="shared" si="60"/>
        <v>0</v>
      </c>
      <c r="W55" s="81"/>
      <c r="X55" s="63"/>
      <c r="Y55" s="82">
        <f t="shared" si="61"/>
        <v>0</v>
      </c>
      <c r="Z55" s="121"/>
      <c r="AA55" s="63"/>
      <c r="AB55" s="82">
        <f t="shared" si="62"/>
        <v>0</v>
      </c>
      <c r="AC55" s="81"/>
      <c r="AD55" s="63"/>
      <c r="AE55" s="82">
        <f t="shared" si="63"/>
        <v>0</v>
      </c>
      <c r="AF55" s="81"/>
      <c r="AG55" s="63"/>
      <c r="AH55" s="82">
        <f t="shared" si="64"/>
        <v>0</v>
      </c>
      <c r="AI55" s="81"/>
      <c r="AJ55" s="63"/>
      <c r="AK55" s="82">
        <f t="shared" si="65"/>
        <v>0</v>
      </c>
      <c r="AL55" s="81"/>
      <c r="AM55" s="63"/>
      <c r="AN55" s="82">
        <f t="shared" si="66"/>
        <v>0</v>
      </c>
      <c r="AO55" s="142">
        <f t="shared" si="67"/>
        <v>0</v>
      </c>
      <c r="AP55" s="157">
        <f t="shared" si="67"/>
        <v>0</v>
      </c>
      <c r="AQ55" s="157">
        <f t="shared" si="68"/>
        <v>0</v>
      </c>
      <c r="AR55" s="157">
        <f t="shared" si="68"/>
        <v>0</v>
      </c>
      <c r="AS55" s="157">
        <f t="shared" si="69"/>
        <v>0</v>
      </c>
      <c r="AT55" s="157">
        <f t="shared" si="70"/>
        <v>0</v>
      </c>
      <c r="AU55" s="157">
        <f t="shared" si="71"/>
        <v>0</v>
      </c>
      <c r="AV55" s="144"/>
      <c r="AW55" s="218"/>
      <c r="AX55" s="217"/>
    </row>
    <row r="56" spans="1:50" ht="15" customHeight="1" hidden="1">
      <c r="A56" s="3">
        <v>244</v>
      </c>
      <c r="B56" s="20" t="s">
        <v>43</v>
      </c>
      <c r="C56" s="21">
        <v>104</v>
      </c>
      <c r="D56" s="102">
        <f t="shared" si="53"/>
        <v>0</v>
      </c>
      <c r="E56" s="81"/>
      <c r="F56" s="63"/>
      <c r="G56" s="82">
        <f t="shared" si="55"/>
        <v>0</v>
      </c>
      <c r="H56" s="81"/>
      <c r="I56" s="63"/>
      <c r="J56" s="82">
        <f t="shared" si="56"/>
        <v>0</v>
      </c>
      <c r="K56" s="81"/>
      <c r="L56" s="63"/>
      <c r="M56" s="111">
        <f t="shared" si="57"/>
        <v>0</v>
      </c>
      <c r="N56" s="81"/>
      <c r="O56" s="63"/>
      <c r="P56" s="82">
        <f t="shared" si="58"/>
        <v>0</v>
      </c>
      <c r="Q56" s="81"/>
      <c r="R56" s="63"/>
      <c r="S56" s="82">
        <f t="shared" si="59"/>
        <v>0</v>
      </c>
      <c r="T56" s="81"/>
      <c r="U56" s="63"/>
      <c r="V56" s="82">
        <f t="shared" si="60"/>
        <v>0</v>
      </c>
      <c r="W56" s="81"/>
      <c r="X56" s="63"/>
      <c r="Y56" s="82">
        <f t="shared" si="61"/>
        <v>0</v>
      </c>
      <c r="Z56" s="121"/>
      <c r="AA56" s="63"/>
      <c r="AB56" s="82">
        <f t="shared" si="62"/>
        <v>0</v>
      </c>
      <c r="AC56" s="81"/>
      <c r="AD56" s="63"/>
      <c r="AE56" s="82">
        <f t="shared" si="63"/>
        <v>0</v>
      </c>
      <c r="AF56" s="81"/>
      <c r="AG56" s="63"/>
      <c r="AH56" s="82">
        <f t="shared" si="64"/>
        <v>0</v>
      </c>
      <c r="AI56" s="81"/>
      <c r="AJ56" s="63"/>
      <c r="AK56" s="82">
        <f t="shared" si="65"/>
        <v>0</v>
      </c>
      <c r="AL56" s="81"/>
      <c r="AM56" s="63"/>
      <c r="AN56" s="82">
        <f t="shared" si="66"/>
        <v>0</v>
      </c>
      <c r="AO56" s="142">
        <f t="shared" si="67"/>
        <v>0</v>
      </c>
      <c r="AP56" s="157">
        <f t="shared" si="67"/>
        <v>0</v>
      </c>
      <c r="AQ56" s="157">
        <f t="shared" si="68"/>
        <v>0</v>
      </c>
      <c r="AR56" s="157">
        <f t="shared" si="68"/>
        <v>0</v>
      </c>
      <c r="AS56" s="157">
        <f t="shared" si="69"/>
        <v>0</v>
      </c>
      <c r="AT56" s="157">
        <f t="shared" si="70"/>
        <v>0</v>
      </c>
      <c r="AU56" s="157">
        <f t="shared" si="71"/>
        <v>0</v>
      </c>
      <c r="AV56" s="144"/>
      <c r="AW56" s="218"/>
      <c r="AX56" s="217"/>
    </row>
    <row r="57" spans="1:50" ht="15" customHeight="1" hidden="1">
      <c r="A57" s="3">
        <v>244</v>
      </c>
      <c r="B57" s="45" t="s">
        <v>44</v>
      </c>
      <c r="C57" s="21">
        <v>139</v>
      </c>
      <c r="D57" s="102">
        <f t="shared" si="53"/>
        <v>0</v>
      </c>
      <c r="E57" s="81"/>
      <c r="F57" s="63"/>
      <c r="G57" s="82">
        <f t="shared" si="55"/>
        <v>0</v>
      </c>
      <c r="H57" s="81"/>
      <c r="I57" s="63"/>
      <c r="J57" s="82">
        <f t="shared" si="56"/>
        <v>0</v>
      </c>
      <c r="K57" s="81"/>
      <c r="L57" s="63"/>
      <c r="M57" s="111">
        <f t="shared" si="57"/>
        <v>0</v>
      </c>
      <c r="N57" s="81"/>
      <c r="O57" s="63"/>
      <c r="P57" s="82">
        <f t="shared" si="58"/>
        <v>0</v>
      </c>
      <c r="Q57" s="81"/>
      <c r="R57" s="63"/>
      <c r="S57" s="82">
        <f t="shared" si="59"/>
        <v>0</v>
      </c>
      <c r="T57" s="81"/>
      <c r="U57" s="63"/>
      <c r="V57" s="82">
        <f t="shared" si="60"/>
        <v>0</v>
      </c>
      <c r="W57" s="81"/>
      <c r="X57" s="63"/>
      <c r="Y57" s="82">
        <f t="shared" si="61"/>
        <v>0</v>
      </c>
      <c r="Z57" s="121"/>
      <c r="AA57" s="63"/>
      <c r="AB57" s="82">
        <f t="shared" si="62"/>
        <v>0</v>
      </c>
      <c r="AC57" s="81"/>
      <c r="AD57" s="63"/>
      <c r="AE57" s="82">
        <f t="shared" si="63"/>
        <v>0</v>
      </c>
      <c r="AF57" s="81"/>
      <c r="AG57" s="63"/>
      <c r="AH57" s="82">
        <f t="shared" si="64"/>
        <v>0</v>
      </c>
      <c r="AI57" s="81"/>
      <c r="AJ57" s="63"/>
      <c r="AK57" s="82">
        <f t="shared" si="65"/>
        <v>0</v>
      </c>
      <c r="AL57" s="81"/>
      <c r="AM57" s="63"/>
      <c r="AN57" s="82">
        <f t="shared" si="66"/>
        <v>0</v>
      </c>
      <c r="AO57" s="142">
        <f t="shared" si="67"/>
        <v>0</v>
      </c>
      <c r="AP57" s="157">
        <f t="shared" si="67"/>
        <v>0</v>
      </c>
      <c r="AQ57" s="157">
        <f t="shared" si="68"/>
        <v>0</v>
      </c>
      <c r="AR57" s="157">
        <f t="shared" si="68"/>
        <v>0</v>
      </c>
      <c r="AS57" s="157">
        <f t="shared" si="69"/>
        <v>0</v>
      </c>
      <c r="AT57" s="157">
        <f t="shared" si="70"/>
        <v>0</v>
      </c>
      <c r="AU57" s="157">
        <f t="shared" si="71"/>
        <v>0</v>
      </c>
      <c r="AV57" s="144"/>
      <c r="AW57" s="228"/>
      <c r="AX57" s="216"/>
    </row>
    <row r="58" spans="1:50" ht="15" customHeight="1" hidden="1">
      <c r="A58" s="3">
        <v>244</v>
      </c>
      <c r="B58" s="45" t="s">
        <v>45</v>
      </c>
      <c r="C58" s="21">
        <v>140</v>
      </c>
      <c r="D58" s="102">
        <f t="shared" si="53"/>
        <v>0</v>
      </c>
      <c r="E58" s="81"/>
      <c r="F58" s="63"/>
      <c r="G58" s="82">
        <f t="shared" si="55"/>
        <v>0</v>
      </c>
      <c r="H58" s="81"/>
      <c r="I58" s="63"/>
      <c r="J58" s="82">
        <f t="shared" si="56"/>
        <v>0</v>
      </c>
      <c r="K58" s="81"/>
      <c r="L58" s="63"/>
      <c r="M58" s="111">
        <f t="shared" si="57"/>
        <v>0</v>
      </c>
      <c r="N58" s="81"/>
      <c r="O58" s="63"/>
      <c r="P58" s="82">
        <f t="shared" si="58"/>
        <v>0</v>
      </c>
      <c r="Q58" s="81"/>
      <c r="R58" s="63"/>
      <c r="S58" s="82">
        <f t="shared" si="59"/>
        <v>0</v>
      </c>
      <c r="T58" s="81"/>
      <c r="U58" s="63"/>
      <c r="V58" s="82">
        <f t="shared" si="60"/>
        <v>0</v>
      </c>
      <c r="W58" s="81"/>
      <c r="X58" s="63"/>
      <c r="Y58" s="82">
        <f t="shared" si="61"/>
        <v>0</v>
      </c>
      <c r="Z58" s="121"/>
      <c r="AA58" s="63"/>
      <c r="AB58" s="82">
        <f t="shared" si="62"/>
        <v>0</v>
      </c>
      <c r="AC58" s="81"/>
      <c r="AD58" s="63"/>
      <c r="AE58" s="82">
        <f t="shared" si="63"/>
        <v>0</v>
      </c>
      <c r="AF58" s="81"/>
      <c r="AG58" s="63"/>
      <c r="AH58" s="82">
        <f t="shared" si="64"/>
        <v>0</v>
      </c>
      <c r="AI58" s="81"/>
      <c r="AJ58" s="63"/>
      <c r="AK58" s="82">
        <f t="shared" si="65"/>
        <v>0</v>
      </c>
      <c r="AL58" s="81"/>
      <c r="AM58" s="63"/>
      <c r="AN58" s="82">
        <f t="shared" si="66"/>
        <v>0</v>
      </c>
      <c r="AO58" s="142">
        <f t="shared" si="67"/>
        <v>0</v>
      </c>
      <c r="AP58" s="157">
        <f t="shared" si="67"/>
        <v>0</v>
      </c>
      <c r="AQ58" s="157">
        <f t="shared" si="68"/>
        <v>0</v>
      </c>
      <c r="AR58" s="157">
        <f t="shared" si="68"/>
        <v>0</v>
      </c>
      <c r="AS58" s="157">
        <f t="shared" si="69"/>
        <v>0</v>
      </c>
      <c r="AT58" s="157">
        <f t="shared" si="70"/>
        <v>0</v>
      </c>
      <c r="AU58" s="157">
        <f t="shared" si="71"/>
        <v>0</v>
      </c>
      <c r="AV58" s="144"/>
      <c r="AW58" s="214"/>
      <c r="AX58" s="214"/>
    </row>
    <row r="59" spans="1:50" ht="15" customHeight="1" hidden="1">
      <c r="A59" s="3">
        <v>244</v>
      </c>
      <c r="B59" s="22" t="s">
        <v>46</v>
      </c>
      <c r="C59" s="22"/>
      <c r="D59" s="76">
        <f t="shared" si="53"/>
        <v>0</v>
      </c>
      <c r="E59" s="89">
        <f>E60</f>
        <v>0</v>
      </c>
      <c r="F59" s="67"/>
      <c r="G59" s="90"/>
      <c r="H59" s="89">
        <f>H60</f>
        <v>0</v>
      </c>
      <c r="I59" s="67"/>
      <c r="J59" s="90"/>
      <c r="K59" s="89">
        <f>K60</f>
        <v>0</v>
      </c>
      <c r="L59" s="67"/>
      <c r="M59" s="112"/>
      <c r="N59" s="89">
        <f>N60</f>
        <v>0</v>
      </c>
      <c r="O59" s="67"/>
      <c r="P59" s="90"/>
      <c r="Q59" s="89">
        <f>Q60</f>
        <v>0</v>
      </c>
      <c r="R59" s="67"/>
      <c r="S59" s="90"/>
      <c r="T59" s="89">
        <f>T60</f>
        <v>0</v>
      </c>
      <c r="U59" s="67"/>
      <c r="V59" s="90"/>
      <c r="W59" s="89">
        <f>W60</f>
        <v>0</v>
      </c>
      <c r="X59" s="67"/>
      <c r="Y59" s="90"/>
      <c r="Z59" s="89">
        <f>Z60</f>
        <v>0</v>
      </c>
      <c r="AA59" s="67"/>
      <c r="AB59" s="90"/>
      <c r="AC59" s="89">
        <f>AC60</f>
        <v>0</v>
      </c>
      <c r="AD59" s="67"/>
      <c r="AE59" s="90"/>
      <c r="AF59" s="89">
        <f>AF60</f>
        <v>0</v>
      </c>
      <c r="AG59" s="67"/>
      <c r="AH59" s="90"/>
      <c r="AI59" s="89">
        <f>AI60</f>
        <v>0</v>
      </c>
      <c r="AJ59" s="67"/>
      <c r="AK59" s="90"/>
      <c r="AL59" s="89">
        <f>AL60</f>
        <v>0</v>
      </c>
      <c r="AM59" s="67"/>
      <c r="AN59" s="90"/>
      <c r="AO59" s="117"/>
      <c r="AP59" s="110"/>
      <c r="AQ59" s="110"/>
      <c r="AR59" s="110"/>
      <c r="AS59" s="110"/>
      <c r="AT59" s="110"/>
      <c r="AU59" s="110"/>
      <c r="AV59" s="144"/>
      <c r="AW59" s="218"/>
      <c r="AX59" s="217"/>
    </row>
    <row r="60" spans="1:50" ht="15" customHeight="1" hidden="1">
      <c r="A60" s="3">
        <v>244</v>
      </c>
      <c r="B60" s="23" t="s">
        <v>47</v>
      </c>
      <c r="C60" s="23"/>
      <c r="D60" s="76">
        <f t="shared" si="53"/>
        <v>0</v>
      </c>
      <c r="E60" s="91">
        <f>E61</f>
        <v>0</v>
      </c>
      <c r="F60" s="68"/>
      <c r="G60" s="92"/>
      <c r="H60" s="91">
        <f>H61</f>
        <v>0</v>
      </c>
      <c r="I60" s="68"/>
      <c r="J60" s="92"/>
      <c r="K60" s="91">
        <f>K61</f>
        <v>0</v>
      </c>
      <c r="L60" s="68"/>
      <c r="M60" s="113"/>
      <c r="N60" s="91">
        <f>N61</f>
        <v>0</v>
      </c>
      <c r="O60" s="68"/>
      <c r="P60" s="92"/>
      <c r="Q60" s="91">
        <f>Q61</f>
        <v>0</v>
      </c>
      <c r="R60" s="68"/>
      <c r="S60" s="92"/>
      <c r="T60" s="91">
        <f>T61</f>
        <v>0</v>
      </c>
      <c r="U60" s="68"/>
      <c r="V60" s="92"/>
      <c r="W60" s="91">
        <f>W61</f>
        <v>0</v>
      </c>
      <c r="X60" s="68"/>
      <c r="Y60" s="92"/>
      <c r="Z60" s="91">
        <f>Z61</f>
        <v>0</v>
      </c>
      <c r="AA60" s="68"/>
      <c r="AB60" s="92"/>
      <c r="AC60" s="91">
        <f>AC61</f>
        <v>0</v>
      </c>
      <c r="AD60" s="68"/>
      <c r="AE60" s="92"/>
      <c r="AF60" s="91">
        <f>AF61</f>
        <v>0</v>
      </c>
      <c r="AG60" s="68"/>
      <c r="AH60" s="92"/>
      <c r="AI60" s="91">
        <f>AI61</f>
        <v>0</v>
      </c>
      <c r="AJ60" s="68"/>
      <c r="AK60" s="92"/>
      <c r="AL60" s="91">
        <f>AL61</f>
        <v>0</v>
      </c>
      <c r="AM60" s="68"/>
      <c r="AN60" s="92"/>
      <c r="AO60" s="118"/>
      <c r="AP60" s="110"/>
      <c r="AQ60" s="110"/>
      <c r="AR60" s="110"/>
      <c r="AS60" s="110"/>
      <c r="AT60" s="110"/>
      <c r="AU60" s="110"/>
      <c r="AV60" s="144"/>
      <c r="AW60" s="218"/>
      <c r="AX60" s="217"/>
    </row>
    <row r="61" spans="1:50" ht="15" customHeight="1" hidden="1">
      <c r="A61" s="3">
        <v>244</v>
      </c>
      <c r="B61" s="24" t="s">
        <v>48</v>
      </c>
      <c r="C61" s="24"/>
      <c r="D61" s="106">
        <f t="shared" si="53"/>
        <v>0</v>
      </c>
      <c r="E61" s="83"/>
      <c r="F61" s="64"/>
      <c r="G61" s="93"/>
      <c r="H61" s="83"/>
      <c r="I61" s="64"/>
      <c r="J61" s="93"/>
      <c r="K61" s="83"/>
      <c r="L61" s="64"/>
      <c r="M61" s="114"/>
      <c r="N61" s="83"/>
      <c r="O61" s="64"/>
      <c r="P61" s="93"/>
      <c r="Q61" s="83"/>
      <c r="R61" s="64"/>
      <c r="S61" s="93"/>
      <c r="T61" s="83"/>
      <c r="U61" s="64"/>
      <c r="V61" s="93"/>
      <c r="W61" s="83"/>
      <c r="X61" s="64"/>
      <c r="Y61" s="93"/>
      <c r="Z61" s="83"/>
      <c r="AA61" s="64"/>
      <c r="AB61" s="93"/>
      <c r="AC61" s="83"/>
      <c r="AD61" s="64"/>
      <c r="AE61" s="93"/>
      <c r="AF61" s="83"/>
      <c r="AG61" s="64"/>
      <c r="AH61" s="93"/>
      <c r="AI61" s="83"/>
      <c r="AJ61" s="64"/>
      <c r="AK61" s="93"/>
      <c r="AL61" s="83"/>
      <c r="AM61" s="64"/>
      <c r="AN61" s="93"/>
      <c r="AO61" s="250"/>
      <c r="AP61" s="110"/>
      <c r="AQ61" s="110"/>
      <c r="AR61" s="110"/>
      <c r="AS61" s="110"/>
      <c r="AT61" s="110"/>
      <c r="AU61" s="110"/>
      <c r="AV61" s="144"/>
      <c r="AW61" s="218"/>
      <c r="AX61" s="217"/>
    </row>
    <row r="62" spans="1:50" ht="15" customHeight="1" hidden="1">
      <c r="A62" s="3">
        <v>244</v>
      </c>
      <c r="B62" s="25" t="s">
        <v>49</v>
      </c>
      <c r="C62" s="25"/>
      <c r="D62" s="76">
        <f t="shared" si="53"/>
        <v>0</v>
      </c>
      <c r="E62" s="89">
        <f>E63+E66</f>
        <v>0</v>
      </c>
      <c r="F62" s="67"/>
      <c r="G62" s="90"/>
      <c r="H62" s="89">
        <f>H63+H66</f>
        <v>0</v>
      </c>
      <c r="I62" s="67"/>
      <c r="J62" s="90"/>
      <c r="K62" s="89">
        <f>K63+K66</f>
        <v>0</v>
      </c>
      <c r="L62" s="67"/>
      <c r="M62" s="112"/>
      <c r="N62" s="89">
        <f>N63+N66</f>
        <v>0</v>
      </c>
      <c r="O62" s="67"/>
      <c r="P62" s="90"/>
      <c r="Q62" s="89">
        <f>Q63+Q66</f>
        <v>0</v>
      </c>
      <c r="R62" s="67"/>
      <c r="S62" s="90"/>
      <c r="T62" s="89">
        <f>T63+T66</f>
        <v>0</v>
      </c>
      <c r="U62" s="67"/>
      <c r="V62" s="90"/>
      <c r="W62" s="89">
        <f>W63+W66</f>
        <v>0</v>
      </c>
      <c r="X62" s="67"/>
      <c r="Y62" s="90"/>
      <c r="Z62" s="89">
        <f>Z63+Z66</f>
        <v>0</v>
      </c>
      <c r="AA62" s="67"/>
      <c r="AB62" s="90"/>
      <c r="AC62" s="89">
        <f>AC63+AC66</f>
        <v>0</v>
      </c>
      <c r="AD62" s="67"/>
      <c r="AE62" s="90"/>
      <c r="AF62" s="89">
        <f>AF63+AF66</f>
        <v>0</v>
      </c>
      <c r="AG62" s="67"/>
      <c r="AH62" s="90"/>
      <c r="AI62" s="89">
        <f>AI63+AI66</f>
        <v>0</v>
      </c>
      <c r="AJ62" s="67"/>
      <c r="AK62" s="90"/>
      <c r="AL62" s="89">
        <f>AL63+AL66</f>
        <v>0</v>
      </c>
      <c r="AM62" s="67"/>
      <c r="AN62" s="90"/>
      <c r="AO62" s="117"/>
      <c r="AP62" s="110"/>
      <c r="AQ62" s="110"/>
      <c r="AR62" s="110"/>
      <c r="AS62" s="110"/>
      <c r="AT62" s="110"/>
      <c r="AU62" s="110"/>
      <c r="AV62" s="144"/>
      <c r="AW62" s="228"/>
      <c r="AX62" s="217"/>
    </row>
    <row r="63" spans="1:50" ht="15" customHeight="1" hidden="1">
      <c r="A63" s="3">
        <v>244</v>
      </c>
      <c r="B63" s="23" t="s">
        <v>50</v>
      </c>
      <c r="C63" s="23"/>
      <c r="D63" s="76">
        <f t="shared" si="53"/>
        <v>0</v>
      </c>
      <c r="E63" s="91">
        <f>SUM(E64:E65)</f>
        <v>0</v>
      </c>
      <c r="F63" s="68"/>
      <c r="G63" s="92"/>
      <c r="H63" s="91">
        <f>SUM(H64:H65)</f>
        <v>0</v>
      </c>
      <c r="I63" s="68"/>
      <c r="J63" s="92"/>
      <c r="K63" s="91">
        <f>SUM(K64:K65)</f>
        <v>0</v>
      </c>
      <c r="L63" s="68"/>
      <c r="M63" s="113"/>
      <c r="N63" s="91">
        <f>SUM(N64:N65)</f>
        <v>0</v>
      </c>
      <c r="O63" s="68"/>
      <c r="P63" s="92"/>
      <c r="Q63" s="91">
        <f>SUM(Q64:Q65)</f>
        <v>0</v>
      </c>
      <c r="R63" s="68"/>
      <c r="S63" s="92"/>
      <c r="T63" s="91">
        <f>SUM(T64:T65)</f>
        <v>0</v>
      </c>
      <c r="U63" s="68"/>
      <c r="V63" s="92"/>
      <c r="W63" s="91">
        <f>SUM(W64:W65)</f>
        <v>0</v>
      </c>
      <c r="X63" s="68"/>
      <c r="Y63" s="92"/>
      <c r="Z63" s="91">
        <f>SUM(Z64:Z65)</f>
        <v>0</v>
      </c>
      <c r="AA63" s="68"/>
      <c r="AB63" s="92"/>
      <c r="AC63" s="91">
        <f>SUM(AC64:AC65)</f>
        <v>0</v>
      </c>
      <c r="AD63" s="68"/>
      <c r="AE63" s="92"/>
      <c r="AF63" s="91">
        <f>SUM(AF64:AF65)</f>
        <v>0</v>
      </c>
      <c r="AG63" s="68"/>
      <c r="AH63" s="92"/>
      <c r="AI63" s="91">
        <f>SUM(AI64:AI65)</f>
        <v>0</v>
      </c>
      <c r="AJ63" s="68"/>
      <c r="AK63" s="92"/>
      <c r="AL63" s="91">
        <f>SUM(AL64:AL65)</f>
        <v>0</v>
      </c>
      <c r="AM63" s="68"/>
      <c r="AN63" s="92"/>
      <c r="AO63" s="118"/>
      <c r="AP63" s="110"/>
      <c r="AQ63" s="110"/>
      <c r="AR63" s="110"/>
      <c r="AS63" s="110"/>
      <c r="AT63" s="110"/>
      <c r="AU63" s="110"/>
      <c r="AV63" s="144"/>
      <c r="AW63" s="228"/>
      <c r="AX63" s="217"/>
    </row>
    <row r="64" spans="1:50" ht="15" customHeight="1" hidden="1">
      <c r="A64" s="3">
        <v>244</v>
      </c>
      <c r="B64" s="24" t="s">
        <v>51</v>
      </c>
      <c r="C64" s="24"/>
      <c r="D64" s="106">
        <f t="shared" si="53"/>
        <v>0</v>
      </c>
      <c r="E64" s="83"/>
      <c r="F64" s="64"/>
      <c r="G64" s="93"/>
      <c r="H64" s="83"/>
      <c r="I64" s="64"/>
      <c r="J64" s="93"/>
      <c r="K64" s="83"/>
      <c r="L64" s="64"/>
      <c r="M64" s="114"/>
      <c r="N64" s="83"/>
      <c r="O64" s="64"/>
      <c r="P64" s="93"/>
      <c r="Q64" s="83"/>
      <c r="R64" s="64"/>
      <c r="S64" s="93"/>
      <c r="T64" s="83"/>
      <c r="U64" s="64"/>
      <c r="V64" s="93"/>
      <c r="W64" s="83"/>
      <c r="X64" s="64"/>
      <c r="Y64" s="93"/>
      <c r="Z64" s="83"/>
      <c r="AA64" s="64"/>
      <c r="AB64" s="93"/>
      <c r="AC64" s="83"/>
      <c r="AD64" s="64"/>
      <c r="AE64" s="93"/>
      <c r="AF64" s="83"/>
      <c r="AG64" s="64"/>
      <c r="AH64" s="93"/>
      <c r="AI64" s="83"/>
      <c r="AJ64" s="64"/>
      <c r="AK64" s="93"/>
      <c r="AL64" s="83"/>
      <c r="AM64" s="64"/>
      <c r="AN64" s="93"/>
      <c r="AO64" s="250"/>
      <c r="AP64" s="110"/>
      <c r="AQ64" s="110"/>
      <c r="AR64" s="110"/>
      <c r="AS64" s="110"/>
      <c r="AT64" s="110"/>
      <c r="AU64" s="110"/>
      <c r="AV64" s="144"/>
      <c r="AW64" s="228"/>
      <c r="AX64" s="216"/>
    </row>
    <row r="65" spans="1:50" ht="15" customHeight="1" hidden="1">
      <c r="A65" s="3">
        <v>244</v>
      </c>
      <c r="B65" s="24" t="s">
        <v>52</v>
      </c>
      <c r="C65" s="24"/>
      <c r="D65" s="106">
        <f t="shared" si="53"/>
        <v>0</v>
      </c>
      <c r="E65" s="83"/>
      <c r="F65" s="64"/>
      <c r="G65" s="93"/>
      <c r="H65" s="83"/>
      <c r="I65" s="64"/>
      <c r="J65" s="93"/>
      <c r="K65" s="83"/>
      <c r="L65" s="64"/>
      <c r="M65" s="114"/>
      <c r="N65" s="83"/>
      <c r="O65" s="64"/>
      <c r="P65" s="93"/>
      <c r="Q65" s="83"/>
      <c r="R65" s="64"/>
      <c r="S65" s="93"/>
      <c r="T65" s="83"/>
      <c r="U65" s="64"/>
      <c r="V65" s="93"/>
      <c r="W65" s="83"/>
      <c r="X65" s="64"/>
      <c r="Y65" s="93"/>
      <c r="Z65" s="83"/>
      <c r="AA65" s="64"/>
      <c r="AB65" s="93"/>
      <c r="AC65" s="83"/>
      <c r="AD65" s="64"/>
      <c r="AE65" s="93"/>
      <c r="AF65" s="83"/>
      <c r="AG65" s="64"/>
      <c r="AH65" s="93"/>
      <c r="AI65" s="83"/>
      <c r="AJ65" s="64"/>
      <c r="AK65" s="93"/>
      <c r="AL65" s="83"/>
      <c r="AM65" s="64"/>
      <c r="AN65" s="93"/>
      <c r="AO65" s="250"/>
      <c r="AP65" s="110"/>
      <c r="AQ65" s="110"/>
      <c r="AR65" s="110"/>
      <c r="AS65" s="110"/>
      <c r="AT65" s="110"/>
      <c r="AU65" s="110"/>
      <c r="AV65" s="144"/>
      <c r="AW65" s="216"/>
      <c r="AX65" s="217"/>
    </row>
    <row r="66" spans="1:50" ht="15" customHeight="1" hidden="1">
      <c r="A66" s="3">
        <v>244</v>
      </c>
      <c r="B66" s="26" t="s">
        <v>53</v>
      </c>
      <c r="C66" s="26"/>
      <c r="D66" s="76">
        <f t="shared" si="53"/>
        <v>0</v>
      </c>
      <c r="E66" s="91">
        <f>SUM(E67:E68)</f>
        <v>0</v>
      </c>
      <c r="F66" s="68"/>
      <c r="G66" s="92"/>
      <c r="H66" s="91">
        <f>SUM(H67:H68)</f>
        <v>0</v>
      </c>
      <c r="I66" s="68"/>
      <c r="J66" s="92"/>
      <c r="K66" s="91">
        <f>SUM(K67:K68)</f>
        <v>0</v>
      </c>
      <c r="L66" s="68"/>
      <c r="M66" s="113"/>
      <c r="N66" s="91">
        <f>SUM(N67:N68)</f>
        <v>0</v>
      </c>
      <c r="O66" s="68"/>
      <c r="P66" s="92"/>
      <c r="Q66" s="91">
        <f>SUM(Q67:Q68)</f>
        <v>0</v>
      </c>
      <c r="R66" s="68"/>
      <c r="S66" s="92"/>
      <c r="T66" s="91">
        <f>SUM(T67:T68)</f>
        <v>0</v>
      </c>
      <c r="U66" s="68"/>
      <c r="V66" s="92"/>
      <c r="W66" s="91">
        <f>SUM(W67:W68)</f>
        <v>0</v>
      </c>
      <c r="X66" s="68"/>
      <c r="Y66" s="92"/>
      <c r="Z66" s="91">
        <f>SUM(Z67:Z68)</f>
        <v>0</v>
      </c>
      <c r="AA66" s="68"/>
      <c r="AB66" s="92"/>
      <c r="AC66" s="91">
        <f>SUM(AC67:AC68)</f>
        <v>0</v>
      </c>
      <c r="AD66" s="68"/>
      <c r="AE66" s="92"/>
      <c r="AF66" s="91">
        <f>SUM(AF67:AF68)</f>
        <v>0</v>
      </c>
      <c r="AG66" s="68"/>
      <c r="AH66" s="92"/>
      <c r="AI66" s="91">
        <f>SUM(AI67:AI68)</f>
        <v>0</v>
      </c>
      <c r="AJ66" s="68"/>
      <c r="AK66" s="92"/>
      <c r="AL66" s="91">
        <f>SUM(AL67:AL68)</f>
        <v>0</v>
      </c>
      <c r="AM66" s="68"/>
      <c r="AN66" s="92"/>
      <c r="AO66" s="118"/>
      <c r="AP66" s="110"/>
      <c r="AQ66" s="110"/>
      <c r="AR66" s="110"/>
      <c r="AS66" s="110"/>
      <c r="AT66" s="110"/>
      <c r="AU66" s="110"/>
      <c r="AV66" s="144"/>
      <c r="AW66" s="216"/>
      <c r="AX66" s="217"/>
    </row>
    <row r="67" spans="1:50" ht="15" customHeight="1" hidden="1">
      <c r="A67" s="3">
        <v>244</v>
      </c>
      <c r="B67" s="24" t="s">
        <v>51</v>
      </c>
      <c r="C67" s="24"/>
      <c r="D67" s="106">
        <f t="shared" si="53"/>
        <v>0</v>
      </c>
      <c r="E67" s="83"/>
      <c r="F67" s="64"/>
      <c r="G67" s="93"/>
      <c r="H67" s="83"/>
      <c r="I67" s="64"/>
      <c r="J67" s="93"/>
      <c r="K67" s="83"/>
      <c r="L67" s="64"/>
      <c r="M67" s="114"/>
      <c r="N67" s="83"/>
      <c r="O67" s="64"/>
      <c r="P67" s="93"/>
      <c r="Q67" s="83"/>
      <c r="R67" s="64"/>
      <c r="S67" s="93"/>
      <c r="T67" s="83"/>
      <c r="U67" s="64"/>
      <c r="V67" s="93"/>
      <c r="W67" s="83"/>
      <c r="X67" s="64"/>
      <c r="Y67" s="93"/>
      <c r="Z67" s="83"/>
      <c r="AA67" s="64"/>
      <c r="AB67" s="93"/>
      <c r="AC67" s="83"/>
      <c r="AD67" s="64"/>
      <c r="AE67" s="93"/>
      <c r="AF67" s="83"/>
      <c r="AG67" s="64"/>
      <c r="AH67" s="93"/>
      <c r="AI67" s="83"/>
      <c r="AJ67" s="64"/>
      <c r="AK67" s="93"/>
      <c r="AL67" s="83"/>
      <c r="AM67" s="64"/>
      <c r="AN67" s="93"/>
      <c r="AO67" s="250"/>
      <c r="AP67" s="110"/>
      <c r="AQ67" s="110"/>
      <c r="AR67" s="110"/>
      <c r="AS67" s="110"/>
      <c r="AT67" s="110"/>
      <c r="AU67" s="110"/>
      <c r="AV67" s="144"/>
      <c r="AW67" s="218"/>
      <c r="AX67" s="217"/>
    </row>
    <row r="68" spans="1:50" ht="15" customHeight="1" hidden="1">
      <c r="A68" s="3">
        <v>244</v>
      </c>
      <c r="B68" s="24" t="s">
        <v>54</v>
      </c>
      <c r="C68" s="24"/>
      <c r="D68" s="106">
        <f t="shared" si="53"/>
        <v>0</v>
      </c>
      <c r="E68" s="83"/>
      <c r="F68" s="64"/>
      <c r="G68" s="93"/>
      <c r="H68" s="83"/>
      <c r="I68" s="64"/>
      <c r="J68" s="93"/>
      <c r="K68" s="83"/>
      <c r="L68" s="64"/>
      <c r="M68" s="114"/>
      <c r="N68" s="83"/>
      <c r="O68" s="64"/>
      <c r="P68" s="93"/>
      <c r="Q68" s="83"/>
      <c r="R68" s="64"/>
      <c r="S68" s="93"/>
      <c r="T68" s="83"/>
      <c r="U68" s="64"/>
      <c r="V68" s="93"/>
      <c r="W68" s="83"/>
      <c r="X68" s="64"/>
      <c r="Y68" s="93"/>
      <c r="Z68" s="83"/>
      <c r="AA68" s="64"/>
      <c r="AB68" s="93"/>
      <c r="AC68" s="83"/>
      <c r="AD68" s="64"/>
      <c r="AE68" s="93"/>
      <c r="AF68" s="83"/>
      <c r="AG68" s="64"/>
      <c r="AH68" s="93"/>
      <c r="AI68" s="83"/>
      <c r="AJ68" s="64"/>
      <c r="AK68" s="93"/>
      <c r="AL68" s="83"/>
      <c r="AM68" s="64"/>
      <c r="AN68" s="93"/>
      <c r="AO68" s="250"/>
      <c r="AP68" s="110"/>
      <c r="AQ68" s="110"/>
      <c r="AR68" s="110"/>
      <c r="AS68" s="110"/>
      <c r="AT68" s="110"/>
      <c r="AU68" s="110"/>
      <c r="AV68" s="144"/>
      <c r="AW68" s="218"/>
      <c r="AX68" s="217"/>
    </row>
    <row r="69" spans="1:50" ht="15" customHeight="1" hidden="1">
      <c r="A69" s="3">
        <v>244</v>
      </c>
      <c r="B69" s="25" t="s">
        <v>55</v>
      </c>
      <c r="C69" s="25"/>
      <c r="D69" s="76">
        <f t="shared" si="53"/>
        <v>0</v>
      </c>
      <c r="E69" s="94">
        <f>SUM(H5)</f>
        <v>0</v>
      </c>
      <c r="F69" s="60"/>
      <c r="G69" s="95"/>
      <c r="H69" s="94">
        <f>SUM(K5)</f>
        <v>0</v>
      </c>
      <c r="I69" s="60"/>
      <c r="J69" s="95"/>
      <c r="K69" s="94">
        <f>SUM(N5)</f>
        <v>0</v>
      </c>
      <c r="L69" s="60"/>
      <c r="M69" s="76"/>
      <c r="N69" s="89">
        <f>N70</f>
        <v>0</v>
      </c>
      <c r="O69" s="60"/>
      <c r="P69" s="95"/>
      <c r="Q69" s="89">
        <f>Q70</f>
        <v>0</v>
      </c>
      <c r="R69" s="60"/>
      <c r="S69" s="95"/>
      <c r="T69" s="89">
        <f>T70</f>
        <v>0</v>
      </c>
      <c r="U69" s="60"/>
      <c r="V69" s="95"/>
      <c r="W69" s="89">
        <f>W70</f>
        <v>0</v>
      </c>
      <c r="X69" s="60"/>
      <c r="Y69" s="95"/>
      <c r="Z69" s="89">
        <f>Z70</f>
        <v>0</v>
      </c>
      <c r="AA69" s="60"/>
      <c r="AB69" s="95"/>
      <c r="AC69" s="89">
        <f>AC70</f>
        <v>0</v>
      </c>
      <c r="AD69" s="60"/>
      <c r="AE69" s="95"/>
      <c r="AF69" s="89">
        <f>AF70</f>
        <v>0</v>
      </c>
      <c r="AG69" s="60"/>
      <c r="AH69" s="95"/>
      <c r="AI69" s="89">
        <f>AI70</f>
        <v>0</v>
      </c>
      <c r="AJ69" s="60"/>
      <c r="AK69" s="95"/>
      <c r="AL69" s="89">
        <f>AL70</f>
        <v>0</v>
      </c>
      <c r="AM69" s="60"/>
      <c r="AN69" s="95"/>
      <c r="AO69" s="119"/>
      <c r="AP69" s="110"/>
      <c r="AQ69" s="110"/>
      <c r="AR69" s="110"/>
      <c r="AS69" s="110"/>
      <c r="AT69" s="110"/>
      <c r="AU69" s="110"/>
      <c r="AV69" s="144"/>
      <c r="AW69" s="229"/>
      <c r="AX69" s="230"/>
    </row>
    <row r="70" spans="1:50" ht="15" customHeight="1" hidden="1">
      <c r="A70" s="3">
        <v>244</v>
      </c>
      <c r="B70" s="26" t="s">
        <v>56</v>
      </c>
      <c r="C70" s="26"/>
      <c r="D70" s="76">
        <f t="shared" si="53"/>
        <v>0</v>
      </c>
      <c r="E70" s="91">
        <f>SUM(E71:E71)</f>
        <v>0</v>
      </c>
      <c r="F70" s="68"/>
      <c r="G70" s="92"/>
      <c r="H70" s="91">
        <f>SUM(H71:H71)</f>
        <v>0</v>
      </c>
      <c r="I70" s="68"/>
      <c r="J70" s="92"/>
      <c r="K70" s="91">
        <f>SUM(K71:K71)</f>
        <v>0</v>
      </c>
      <c r="L70" s="68"/>
      <c r="M70" s="113"/>
      <c r="N70" s="91">
        <f>SUM(N71:N71)</f>
        <v>0</v>
      </c>
      <c r="O70" s="68"/>
      <c r="P70" s="92"/>
      <c r="Q70" s="91">
        <f>SUM(Q71:Q71)</f>
        <v>0</v>
      </c>
      <c r="R70" s="68"/>
      <c r="S70" s="92"/>
      <c r="T70" s="91">
        <f>SUM(T71:T71)</f>
        <v>0</v>
      </c>
      <c r="U70" s="68"/>
      <c r="V70" s="92"/>
      <c r="W70" s="91">
        <f>SUM(W71:W71)</f>
        <v>0</v>
      </c>
      <c r="X70" s="68"/>
      <c r="Y70" s="92"/>
      <c r="Z70" s="91">
        <f>SUM(Z71:Z71)</f>
        <v>0</v>
      </c>
      <c r="AA70" s="68"/>
      <c r="AB70" s="92"/>
      <c r="AC70" s="91">
        <f>SUM(AC71:AC71)</f>
        <v>0</v>
      </c>
      <c r="AD70" s="68"/>
      <c r="AE70" s="92"/>
      <c r="AF70" s="91">
        <f>SUM(AF71:AF71)</f>
        <v>0</v>
      </c>
      <c r="AG70" s="68"/>
      <c r="AH70" s="92"/>
      <c r="AI70" s="91">
        <f>SUM(AI71:AI71)</f>
        <v>0</v>
      </c>
      <c r="AJ70" s="68"/>
      <c r="AK70" s="92"/>
      <c r="AL70" s="91">
        <f>SUM(AL71:AL71)</f>
        <v>0</v>
      </c>
      <c r="AM70" s="68"/>
      <c r="AN70" s="92"/>
      <c r="AO70" s="118"/>
      <c r="AP70" s="110"/>
      <c r="AQ70" s="110"/>
      <c r="AR70" s="110"/>
      <c r="AS70" s="110"/>
      <c r="AT70" s="110"/>
      <c r="AU70" s="110"/>
      <c r="AV70" s="144"/>
      <c r="AW70" s="211"/>
      <c r="AX70" s="214"/>
    </row>
    <row r="71" spans="1:50" ht="15" customHeight="1" hidden="1">
      <c r="A71" s="3">
        <v>244</v>
      </c>
      <c r="B71" s="27" t="s">
        <v>57</v>
      </c>
      <c r="C71" s="27"/>
      <c r="D71" s="106">
        <f t="shared" si="53"/>
        <v>0</v>
      </c>
      <c r="E71" s="83"/>
      <c r="F71" s="64"/>
      <c r="G71" s="93"/>
      <c r="H71" s="83"/>
      <c r="I71" s="64"/>
      <c r="J71" s="93"/>
      <c r="K71" s="83"/>
      <c r="L71" s="64"/>
      <c r="M71" s="114"/>
      <c r="N71" s="83"/>
      <c r="O71" s="64"/>
      <c r="P71" s="93"/>
      <c r="Q71" s="83"/>
      <c r="R71" s="64"/>
      <c r="S71" s="93"/>
      <c r="T71" s="83"/>
      <c r="U71" s="64"/>
      <c r="V71" s="93"/>
      <c r="W71" s="83"/>
      <c r="X71" s="64"/>
      <c r="Y71" s="93"/>
      <c r="Z71" s="83"/>
      <c r="AA71" s="64"/>
      <c r="AB71" s="93"/>
      <c r="AC71" s="83"/>
      <c r="AD71" s="64"/>
      <c r="AE71" s="93"/>
      <c r="AF71" s="83"/>
      <c r="AG71" s="64"/>
      <c r="AH71" s="93"/>
      <c r="AI71" s="83"/>
      <c r="AJ71" s="64"/>
      <c r="AK71" s="93"/>
      <c r="AL71" s="83"/>
      <c r="AM71" s="64"/>
      <c r="AN71" s="93"/>
      <c r="AO71" s="250"/>
      <c r="AP71" s="110"/>
      <c r="AQ71" s="110"/>
      <c r="AR71" s="110"/>
      <c r="AS71" s="110"/>
      <c r="AT71" s="110"/>
      <c r="AU71" s="110"/>
      <c r="AV71" s="144"/>
      <c r="AW71" s="218"/>
      <c r="AX71" s="217"/>
    </row>
    <row r="72" spans="1:50" ht="15" customHeight="1" hidden="1">
      <c r="A72" s="3">
        <v>244</v>
      </c>
      <c r="B72" s="25" t="s">
        <v>58</v>
      </c>
      <c r="C72" s="25"/>
      <c r="D72" s="107">
        <f t="shared" si="53"/>
        <v>0</v>
      </c>
      <c r="E72" s="89">
        <f>E78+E73</f>
        <v>0</v>
      </c>
      <c r="F72" s="67"/>
      <c r="G72" s="90"/>
      <c r="H72" s="89">
        <f>H78+H73</f>
        <v>0</v>
      </c>
      <c r="I72" s="67"/>
      <c r="J72" s="90"/>
      <c r="K72" s="89">
        <f>K78+K73</f>
        <v>0</v>
      </c>
      <c r="L72" s="67"/>
      <c r="M72" s="112"/>
      <c r="N72" s="89">
        <f>N78+N73</f>
        <v>0</v>
      </c>
      <c r="O72" s="67"/>
      <c r="P72" s="90"/>
      <c r="Q72" s="89">
        <f>Q78+Q73</f>
        <v>0</v>
      </c>
      <c r="R72" s="67"/>
      <c r="S72" s="90"/>
      <c r="T72" s="89">
        <f>T78+T73</f>
        <v>0</v>
      </c>
      <c r="U72" s="67"/>
      <c r="V72" s="90"/>
      <c r="W72" s="89">
        <f>W78+W73</f>
        <v>0</v>
      </c>
      <c r="X72" s="67"/>
      <c r="Y72" s="90"/>
      <c r="Z72" s="89">
        <f>Z78+Z73</f>
        <v>0</v>
      </c>
      <c r="AA72" s="67"/>
      <c r="AB72" s="90"/>
      <c r="AC72" s="89">
        <f>AC78+AC73</f>
        <v>0</v>
      </c>
      <c r="AD72" s="67"/>
      <c r="AE72" s="90"/>
      <c r="AF72" s="89">
        <f>AF78+AF73</f>
        <v>0</v>
      </c>
      <c r="AG72" s="67"/>
      <c r="AH72" s="90"/>
      <c r="AI72" s="89">
        <f>AI78+AI73</f>
        <v>0</v>
      </c>
      <c r="AJ72" s="67"/>
      <c r="AK72" s="90"/>
      <c r="AL72" s="89">
        <f>AL78+AL73</f>
        <v>0</v>
      </c>
      <c r="AM72" s="67"/>
      <c r="AN72" s="90"/>
      <c r="AO72" s="117"/>
      <c r="AP72" s="110"/>
      <c r="AQ72" s="110"/>
      <c r="AR72" s="110"/>
      <c r="AS72" s="110"/>
      <c r="AT72" s="110"/>
      <c r="AU72" s="110"/>
      <c r="AV72" s="144"/>
      <c r="AW72" s="218"/>
      <c r="AX72" s="217"/>
    </row>
    <row r="73" spans="1:50" ht="15" customHeight="1" hidden="1">
      <c r="A73" s="3">
        <v>244</v>
      </c>
      <c r="B73" s="23" t="s">
        <v>59</v>
      </c>
      <c r="C73" s="23"/>
      <c r="D73" s="76">
        <f t="shared" si="53"/>
        <v>0</v>
      </c>
      <c r="E73" s="91">
        <f>SUM(E74:E77)</f>
        <v>0</v>
      </c>
      <c r="F73" s="68"/>
      <c r="G73" s="92"/>
      <c r="H73" s="91">
        <f>SUM(H74:H77)</f>
        <v>0</v>
      </c>
      <c r="I73" s="68"/>
      <c r="J73" s="92"/>
      <c r="K73" s="91">
        <f>SUM(K74:K77)</f>
        <v>0</v>
      </c>
      <c r="L73" s="68"/>
      <c r="M73" s="113"/>
      <c r="N73" s="91">
        <f>SUM(N74:N77)</f>
        <v>0</v>
      </c>
      <c r="O73" s="68"/>
      <c r="P73" s="92"/>
      <c r="Q73" s="91">
        <f>SUM(Q74:Q77)</f>
        <v>0</v>
      </c>
      <c r="R73" s="68"/>
      <c r="S73" s="92"/>
      <c r="T73" s="91">
        <f>SUM(T74:T77)</f>
        <v>0</v>
      </c>
      <c r="U73" s="68"/>
      <c r="V73" s="92"/>
      <c r="W73" s="91">
        <f>SUM(W74:W77)</f>
        <v>0</v>
      </c>
      <c r="X73" s="68"/>
      <c r="Y73" s="92"/>
      <c r="Z73" s="91">
        <f>SUM(Z74:Z77)</f>
        <v>0</v>
      </c>
      <c r="AA73" s="68"/>
      <c r="AB73" s="92"/>
      <c r="AC73" s="91">
        <f>SUM(AC74:AC77)</f>
        <v>0</v>
      </c>
      <c r="AD73" s="68"/>
      <c r="AE73" s="92"/>
      <c r="AF73" s="91">
        <f>SUM(AF74:AF77)</f>
        <v>0</v>
      </c>
      <c r="AG73" s="68"/>
      <c r="AH73" s="92"/>
      <c r="AI73" s="91">
        <f>SUM(AI74:AI77)</f>
        <v>0</v>
      </c>
      <c r="AJ73" s="68"/>
      <c r="AK73" s="92"/>
      <c r="AL73" s="91">
        <f>SUM(AL74:AL77)</f>
        <v>0</v>
      </c>
      <c r="AM73" s="68"/>
      <c r="AN73" s="92"/>
      <c r="AO73" s="118"/>
      <c r="AP73" s="110"/>
      <c r="AQ73" s="110"/>
      <c r="AR73" s="110"/>
      <c r="AS73" s="110"/>
      <c r="AT73" s="110"/>
      <c r="AU73" s="110"/>
      <c r="AV73" s="144"/>
      <c r="AW73" s="218"/>
      <c r="AX73" s="217"/>
    </row>
    <row r="74" spans="1:50" ht="15" customHeight="1" hidden="1">
      <c r="A74" s="3">
        <v>244</v>
      </c>
      <c r="B74" s="28" t="s">
        <v>60</v>
      </c>
      <c r="C74" s="28"/>
      <c r="D74" s="106">
        <f t="shared" si="53"/>
        <v>0</v>
      </c>
      <c r="E74" s="83"/>
      <c r="F74" s="64"/>
      <c r="G74" s="93"/>
      <c r="H74" s="83"/>
      <c r="I74" s="64"/>
      <c r="J74" s="93"/>
      <c r="K74" s="83"/>
      <c r="L74" s="64"/>
      <c r="M74" s="114"/>
      <c r="N74" s="83"/>
      <c r="O74" s="64"/>
      <c r="P74" s="93"/>
      <c r="Q74" s="83"/>
      <c r="R74" s="64"/>
      <c r="S74" s="93"/>
      <c r="T74" s="83"/>
      <c r="U74" s="64"/>
      <c r="V74" s="93"/>
      <c r="W74" s="83"/>
      <c r="X74" s="64"/>
      <c r="Y74" s="93"/>
      <c r="Z74" s="83"/>
      <c r="AA74" s="64"/>
      <c r="AB74" s="93"/>
      <c r="AC74" s="83"/>
      <c r="AD74" s="64"/>
      <c r="AE74" s="93"/>
      <c r="AF74" s="83"/>
      <c r="AG74" s="64"/>
      <c r="AH74" s="93"/>
      <c r="AI74" s="83"/>
      <c r="AJ74" s="64"/>
      <c r="AK74" s="93"/>
      <c r="AL74" s="83"/>
      <c r="AM74" s="64"/>
      <c r="AN74" s="93"/>
      <c r="AO74" s="250"/>
      <c r="AP74" s="110"/>
      <c r="AQ74" s="110"/>
      <c r="AR74" s="110"/>
      <c r="AS74" s="110"/>
      <c r="AT74" s="110"/>
      <c r="AU74" s="110"/>
      <c r="AV74" s="144"/>
      <c r="AW74" s="218"/>
      <c r="AX74" s="217"/>
    </row>
    <row r="75" spans="1:50" ht="15" customHeight="1" hidden="1">
      <c r="A75" s="3">
        <v>244</v>
      </c>
      <c r="B75" s="24" t="s">
        <v>61</v>
      </c>
      <c r="C75" s="24"/>
      <c r="D75" s="106">
        <f t="shared" si="53"/>
        <v>0</v>
      </c>
      <c r="E75" s="83"/>
      <c r="F75" s="64"/>
      <c r="G75" s="93"/>
      <c r="H75" s="83"/>
      <c r="I75" s="64"/>
      <c r="J75" s="93"/>
      <c r="K75" s="83"/>
      <c r="L75" s="64"/>
      <c r="M75" s="114"/>
      <c r="N75" s="83"/>
      <c r="O75" s="64"/>
      <c r="P75" s="93"/>
      <c r="Q75" s="83"/>
      <c r="R75" s="64"/>
      <c r="S75" s="93"/>
      <c r="T75" s="83"/>
      <c r="U75" s="64"/>
      <c r="V75" s="93"/>
      <c r="W75" s="83"/>
      <c r="X75" s="64"/>
      <c r="Y75" s="93"/>
      <c r="Z75" s="83"/>
      <c r="AA75" s="64"/>
      <c r="AB75" s="93"/>
      <c r="AC75" s="83"/>
      <c r="AD75" s="64"/>
      <c r="AE75" s="93"/>
      <c r="AF75" s="83"/>
      <c r="AG75" s="64"/>
      <c r="AH75" s="93"/>
      <c r="AI75" s="83"/>
      <c r="AJ75" s="64"/>
      <c r="AK75" s="93"/>
      <c r="AL75" s="83"/>
      <c r="AM75" s="64"/>
      <c r="AN75" s="93"/>
      <c r="AO75" s="250"/>
      <c r="AP75" s="110"/>
      <c r="AQ75" s="110"/>
      <c r="AR75" s="110"/>
      <c r="AS75" s="110"/>
      <c r="AT75" s="110"/>
      <c r="AU75" s="110"/>
      <c r="AV75" s="144"/>
      <c r="AW75" s="216"/>
      <c r="AX75" s="217"/>
    </row>
    <row r="76" spans="1:50" ht="15" customHeight="1" hidden="1">
      <c r="A76" s="3">
        <v>244</v>
      </c>
      <c r="B76" s="28" t="s">
        <v>62</v>
      </c>
      <c r="C76" s="28"/>
      <c r="D76" s="106">
        <f aca="true" t="shared" si="72" ref="D76:D107">E76+H76+K76+N76+Q76+T76+W76+Z76+AC76+AF76+AI76+AL76</f>
        <v>0</v>
      </c>
      <c r="E76" s="83"/>
      <c r="F76" s="64"/>
      <c r="G76" s="93"/>
      <c r="H76" s="83"/>
      <c r="I76" s="64"/>
      <c r="J76" s="93"/>
      <c r="K76" s="83"/>
      <c r="L76" s="64"/>
      <c r="M76" s="114"/>
      <c r="N76" s="83"/>
      <c r="O76" s="64"/>
      <c r="P76" s="93"/>
      <c r="Q76" s="83"/>
      <c r="R76" s="64"/>
      <c r="S76" s="93"/>
      <c r="T76" s="83"/>
      <c r="U76" s="64"/>
      <c r="V76" s="93"/>
      <c r="W76" s="83"/>
      <c r="X76" s="64"/>
      <c r="Y76" s="93"/>
      <c r="Z76" s="83"/>
      <c r="AA76" s="64"/>
      <c r="AB76" s="93"/>
      <c r="AC76" s="83"/>
      <c r="AD76" s="64"/>
      <c r="AE76" s="93"/>
      <c r="AF76" s="83"/>
      <c r="AG76" s="64"/>
      <c r="AH76" s="93"/>
      <c r="AI76" s="83"/>
      <c r="AJ76" s="64"/>
      <c r="AK76" s="93"/>
      <c r="AL76" s="83"/>
      <c r="AM76" s="64"/>
      <c r="AN76" s="93"/>
      <c r="AO76" s="250"/>
      <c r="AP76" s="110"/>
      <c r="AQ76" s="110"/>
      <c r="AR76" s="110"/>
      <c r="AS76" s="110"/>
      <c r="AT76" s="110"/>
      <c r="AU76" s="110"/>
      <c r="AV76" s="144"/>
      <c r="AW76" s="218"/>
      <c r="AX76" s="217"/>
    </row>
    <row r="77" spans="1:50" ht="15" customHeight="1" hidden="1">
      <c r="A77" s="3">
        <v>244</v>
      </c>
      <c r="B77" s="28" t="s">
        <v>63</v>
      </c>
      <c r="C77" s="28"/>
      <c r="D77" s="106">
        <f t="shared" si="72"/>
        <v>0</v>
      </c>
      <c r="E77" s="83"/>
      <c r="F77" s="64"/>
      <c r="G77" s="93"/>
      <c r="H77" s="83"/>
      <c r="I77" s="64"/>
      <c r="J77" s="93"/>
      <c r="K77" s="83"/>
      <c r="L77" s="64"/>
      <c r="M77" s="114"/>
      <c r="N77" s="83"/>
      <c r="O77" s="64"/>
      <c r="P77" s="93"/>
      <c r="Q77" s="83"/>
      <c r="R77" s="64"/>
      <c r="S77" s="93"/>
      <c r="T77" s="83"/>
      <c r="U77" s="64"/>
      <c r="V77" s="93"/>
      <c r="W77" s="83"/>
      <c r="X77" s="64"/>
      <c r="Y77" s="93"/>
      <c r="Z77" s="83"/>
      <c r="AA77" s="64"/>
      <c r="AB77" s="93"/>
      <c r="AC77" s="83"/>
      <c r="AD77" s="64"/>
      <c r="AE77" s="93"/>
      <c r="AF77" s="83"/>
      <c r="AG77" s="64"/>
      <c r="AH77" s="93"/>
      <c r="AI77" s="83"/>
      <c r="AJ77" s="64"/>
      <c r="AK77" s="93"/>
      <c r="AL77" s="83"/>
      <c r="AM77" s="64"/>
      <c r="AN77" s="93"/>
      <c r="AO77" s="250"/>
      <c r="AP77" s="110"/>
      <c r="AQ77" s="110"/>
      <c r="AR77" s="110"/>
      <c r="AS77" s="110"/>
      <c r="AT77" s="110"/>
      <c r="AU77" s="110"/>
      <c r="AV77" s="144"/>
      <c r="AW77" s="211"/>
      <c r="AX77" s="214"/>
    </row>
    <row r="78" spans="1:50" ht="15" customHeight="1" hidden="1">
      <c r="A78" s="3">
        <v>244</v>
      </c>
      <c r="B78" s="17" t="s">
        <v>64</v>
      </c>
      <c r="C78" s="17"/>
      <c r="D78" s="101">
        <f t="shared" si="72"/>
        <v>0</v>
      </c>
      <c r="E78" s="79">
        <f>SUM(E79:E83)</f>
        <v>0</v>
      </c>
      <c r="F78" s="62"/>
      <c r="G78" s="80"/>
      <c r="H78" s="79">
        <f>SUM(H79:H83)</f>
        <v>0</v>
      </c>
      <c r="I78" s="62"/>
      <c r="J78" s="80"/>
      <c r="K78" s="79">
        <f>SUM(K79:K83)</f>
        <v>0</v>
      </c>
      <c r="L78" s="62"/>
      <c r="M78" s="109"/>
      <c r="N78" s="79">
        <f>SUM(N79:N83)</f>
        <v>0</v>
      </c>
      <c r="O78" s="62"/>
      <c r="P78" s="80"/>
      <c r="Q78" s="79">
        <f>SUM(Q79:Q83)</f>
        <v>0</v>
      </c>
      <c r="R78" s="62"/>
      <c r="S78" s="80"/>
      <c r="T78" s="79">
        <f>SUM(T79:T83)</f>
        <v>0</v>
      </c>
      <c r="U78" s="62"/>
      <c r="V78" s="80"/>
      <c r="W78" s="79">
        <f>SUM(W79:W83)</f>
        <v>0</v>
      </c>
      <c r="X78" s="62"/>
      <c r="Y78" s="80"/>
      <c r="Z78" s="79">
        <f>SUM(Z79:Z83)</f>
        <v>0</v>
      </c>
      <c r="AA78" s="62"/>
      <c r="AB78" s="80"/>
      <c r="AC78" s="79">
        <f>SUM(AC79:AC83)</f>
        <v>0</v>
      </c>
      <c r="AD78" s="62"/>
      <c r="AE78" s="80"/>
      <c r="AF78" s="79">
        <f>SUM(AF79:AF83)</f>
        <v>0</v>
      </c>
      <c r="AG78" s="62"/>
      <c r="AH78" s="80"/>
      <c r="AI78" s="79">
        <f>SUM(AI79:AI83)</f>
        <v>0</v>
      </c>
      <c r="AJ78" s="62"/>
      <c r="AK78" s="80"/>
      <c r="AL78" s="79">
        <f>SUM(AL79:AL83)</f>
        <v>0</v>
      </c>
      <c r="AM78" s="62"/>
      <c r="AN78" s="80"/>
      <c r="AO78" s="105"/>
      <c r="AP78" s="110"/>
      <c r="AQ78" s="110"/>
      <c r="AR78" s="110"/>
      <c r="AS78" s="110"/>
      <c r="AT78" s="110"/>
      <c r="AU78" s="110"/>
      <c r="AV78" s="144"/>
      <c r="AW78" s="216"/>
      <c r="AX78" s="217"/>
    </row>
    <row r="79" spans="1:50" ht="15" customHeight="1" hidden="1">
      <c r="A79" s="3">
        <v>244</v>
      </c>
      <c r="B79" s="46" t="s">
        <v>65</v>
      </c>
      <c r="C79" s="29">
        <v>113</v>
      </c>
      <c r="D79" s="102">
        <f t="shared" si="72"/>
        <v>0</v>
      </c>
      <c r="E79" s="81"/>
      <c r="F79" s="63"/>
      <c r="G79" s="82"/>
      <c r="H79" s="81"/>
      <c r="I79" s="63"/>
      <c r="J79" s="82"/>
      <c r="K79" s="81"/>
      <c r="L79" s="63"/>
      <c r="M79" s="111"/>
      <c r="N79" s="81"/>
      <c r="O79" s="63"/>
      <c r="P79" s="82"/>
      <c r="Q79" s="81"/>
      <c r="R79" s="63"/>
      <c r="S79" s="82"/>
      <c r="T79" s="81"/>
      <c r="U79" s="63"/>
      <c r="V79" s="82"/>
      <c r="W79" s="81"/>
      <c r="X79" s="63"/>
      <c r="Y79" s="82"/>
      <c r="Z79" s="81"/>
      <c r="AA79" s="63"/>
      <c r="AB79" s="82"/>
      <c r="AC79" s="81"/>
      <c r="AD79" s="63"/>
      <c r="AE79" s="82"/>
      <c r="AF79" s="81"/>
      <c r="AG79" s="63"/>
      <c r="AH79" s="82"/>
      <c r="AI79" s="81"/>
      <c r="AJ79" s="63"/>
      <c r="AK79" s="82"/>
      <c r="AL79" s="81"/>
      <c r="AM79" s="63"/>
      <c r="AN79" s="82"/>
      <c r="AO79" s="247"/>
      <c r="AP79" s="110"/>
      <c r="AQ79" s="110"/>
      <c r="AR79" s="110"/>
      <c r="AS79" s="110"/>
      <c r="AT79" s="110"/>
      <c r="AU79" s="110"/>
      <c r="AV79" s="144"/>
      <c r="AW79" s="216"/>
      <c r="AX79" s="217"/>
    </row>
    <row r="80" spans="1:50" ht="15" customHeight="1" hidden="1">
      <c r="A80" s="3">
        <v>244</v>
      </c>
      <c r="B80" s="16" t="s">
        <v>66</v>
      </c>
      <c r="C80" s="16">
        <v>114</v>
      </c>
      <c r="D80" s="102">
        <f t="shared" si="72"/>
        <v>0</v>
      </c>
      <c r="E80" s="81"/>
      <c r="F80" s="63"/>
      <c r="G80" s="82"/>
      <c r="H80" s="81"/>
      <c r="I80" s="63"/>
      <c r="J80" s="82"/>
      <c r="K80" s="81"/>
      <c r="L80" s="63"/>
      <c r="M80" s="111"/>
      <c r="N80" s="81"/>
      <c r="O80" s="63"/>
      <c r="P80" s="82"/>
      <c r="Q80" s="81"/>
      <c r="R80" s="63"/>
      <c r="S80" s="82"/>
      <c r="T80" s="81"/>
      <c r="U80" s="63"/>
      <c r="V80" s="82"/>
      <c r="W80" s="81"/>
      <c r="X80" s="63"/>
      <c r="Y80" s="82"/>
      <c r="Z80" s="81"/>
      <c r="AA80" s="63"/>
      <c r="AB80" s="82"/>
      <c r="AC80" s="81"/>
      <c r="AD80" s="63"/>
      <c r="AE80" s="82"/>
      <c r="AF80" s="81"/>
      <c r="AG80" s="63"/>
      <c r="AH80" s="82"/>
      <c r="AI80" s="81"/>
      <c r="AJ80" s="63"/>
      <c r="AK80" s="82"/>
      <c r="AL80" s="81"/>
      <c r="AM80" s="63"/>
      <c r="AN80" s="82"/>
      <c r="AO80" s="247"/>
      <c r="AP80" s="110"/>
      <c r="AQ80" s="110"/>
      <c r="AR80" s="110"/>
      <c r="AS80" s="110"/>
      <c r="AT80" s="110"/>
      <c r="AU80" s="110"/>
      <c r="AV80" s="144"/>
      <c r="AW80" s="216"/>
      <c r="AX80" s="217"/>
    </row>
    <row r="81" spans="1:50" ht="15" customHeight="1" hidden="1">
      <c r="A81" s="3">
        <v>244</v>
      </c>
      <c r="B81" s="16" t="s">
        <v>67</v>
      </c>
      <c r="C81" s="16">
        <v>115</v>
      </c>
      <c r="D81" s="102">
        <f t="shared" si="72"/>
        <v>0</v>
      </c>
      <c r="E81" s="81"/>
      <c r="F81" s="63"/>
      <c r="G81" s="82"/>
      <c r="H81" s="81"/>
      <c r="I81" s="63"/>
      <c r="J81" s="82"/>
      <c r="K81" s="81"/>
      <c r="L81" s="63"/>
      <c r="M81" s="111"/>
      <c r="N81" s="81"/>
      <c r="O81" s="63"/>
      <c r="P81" s="82"/>
      <c r="Q81" s="81"/>
      <c r="R81" s="63"/>
      <c r="S81" s="82"/>
      <c r="T81" s="81"/>
      <c r="U81" s="63"/>
      <c r="V81" s="82"/>
      <c r="W81" s="81"/>
      <c r="X81" s="63"/>
      <c r="Y81" s="82"/>
      <c r="Z81" s="81"/>
      <c r="AA81" s="63"/>
      <c r="AB81" s="82"/>
      <c r="AC81" s="81"/>
      <c r="AD81" s="63"/>
      <c r="AE81" s="82"/>
      <c r="AF81" s="81"/>
      <c r="AG81" s="63"/>
      <c r="AH81" s="82"/>
      <c r="AI81" s="81"/>
      <c r="AJ81" s="63"/>
      <c r="AK81" s="82"/>
      <c r="AL81" s="81"/>
      <c r="AM81" s="63"/>
      <c r="AN81" s="82"/>
      <c r="AO81" s="247"/>
      <c r="AP81" s="110"/>
      <c r="AQ81" s="110"/>
      <c r="AR81" s="110"/>
      <c r="AS81" s="110"/>
      <c r="AT81" s="110"/>
      <c r="AU81" s="110"/>
      <c r="AV81" s="144"/>
      <c r="AW81" s="216"/>
      <c r="AX81" s="217"/>
    </row>
    <row r="82" spans="1:50" ht="15" customHeight="1" hidden="1">
      <c r="A82" s="3">
        <v>244</v>
      </c>
      <c r="B82" s="16" t="s">
        <v>68</v>
      </c>
      <c r="C82" s="16">
        <v>141</v>
      </c>
      <c r="D82" s="102">
        <f t="shared" si="72"/>
        <v>0</v>
      </c>
      <c r="E82" s="81"/>
      <c r="F82" s="63"/>
      <c r="G82" s="82"/>
      <c r="H82" s="81"/>
      <c r="I82" s="63"/>
      <c r="J82" s="82"/>
      <c r="K82" s="81"/>
      <c r="L82" s="63"/>
      <c r="M82" s="111"/>
      <c r="N82" s="81"/>
      <c r="O82" s="63"/>
      <c r="P82" s="82"/>
      <c r="Q82" s="81"/>
      <c r="R82" s="63"/>
      <c r="S82" s="82"/>
      <c r="T82" s="81"/>
      <c r="U82" s="63"/>
      <c r="V82" s="82"/>
      <c r="W82" s="81"/>
      <c r="X82" s="63"/>
      <c r="Y82" s="82"/>
      <c r="Z82" s="81"/>
      <c r="AA82" s="63"/>
      <c r="AB82" s="82"/>
      <c r="AC82" s="81"/>
      <c r="AD82" s="63"/>
      <c r="AE82" s="82"/>
      <c r="AF82" s="81"/>
      <c r="AG82" s="63"/>
      <c r="AH82" s="82"/>
      <c r="AI82" s="81"/>
      <c r="AJ82" s="63"/>
      <c r="AK82" s="82"/>
      <c r="AL82" s="81"/>
      <c r="AM82" s="63"/>
      <c r="AN82" s="82"/>
      <c r="AO82" s="247"/>
      <c r="AP82" s="110"/>
      <c r="AQ82" s="110"/>
      <c r="AR82" s="110"/>
      <c r="AS82" s="110"/>
      <c r="AT82" s="110"/>
      <c r="AU82" s="110"/>
      <c r="AV82" s="144"/>
      <c r="AW82" s="216"/>
      <c r="AX82" s="217"/>
    </row>
    <row r="83" spans="1:50" ht="15" customHeight="1" hidden="1">
      <c r="A83" s="3">
        <v>244</v>
      </c>
      <c r="B83" s="16" t="s">
        <v>69</v>
      </c>
      <c r="C83" s="16">
        <v>142</v>
      </c>
      <c r="D83" s="102">
        <f t="shared" si="72"/>
        <v>0</v>
      </c>
      <c r="E83" s="81"/>
      <c r="F83" s="63"/>
      <c r="G83" s="82"/>
      <c r="H83" s="81"/>
      <c r="I83" s="63"/>
      <c r="J83" s="82"/>
      <c r="K83" s="81"/>
      <c r="L83" s="63"/>
      <c r="M83" s="111"/>
      <c r="N83" s="81"/>
      <c r="O83" s="63"/>
      <c r="P83" s="82"/>
      <c r="Q83" s="81"/>
      <c r="R83" s="63"/>
      <c r="S83" s="82"/>
      <c r="T83" s="81"/>
      <c r="U83" s="63"/>
      <c r="V83" s="82"/>
      <c r="W83" s="81"/>
      <c r="X83" s="63"/>
      <c r="Y83" s="82"/>
      <c r="Z83" s="81"/>
      <c r="AA83" s="63"/>
      <c r="AB83" s="82"/>
      <c r="AC83" s="81"/>
      <c r="AD83" s="63"/>
      <c r="AE83" s="82"/>
      <c r="AF83" s="81"/>
      <c r="AG83" s="63"/>
      <c r="AH83" s="82"/>
      <c r="AI83" s="81"/>
      <c r="AJ83" s="63"/>
      <c r="AK83" s="82"/>
      <c r="AL83" s="81"/>
      <c r="AM83" s="63"/>
      <c r="AN83" s="82"/>
      <c r="AO83" s="247"/>
      <c r="AP83" s="110"/>
      <c r="AQ83" s="110"/>
      <c r="AR83" s="110"/>
      <c r="AS83" s="110"/>
      <c r="AT83" s="110"/>
      <c r="AU83" s="110"/>
      <c r="AV83" s="144"/>
      <c r="AW83" s="216"/>
      <c r="AX83" s="217"/>
    </row>
    <row r="84" spans="1:50" ht="15" customHeight="1" hidden="1">
      <c r="A84" s="189">
        <v>227</v>
      </c>
      <c r="B84" s="190" t="s">
        <v>156</v>
      </c>
      <c r="C84" s="203"/>
      <c r="D84" s="191">
        <f>E84+H84+K84+N84+Q84+T84+W85+Z84+AC84+AF84+AI84+AL84</f>
        <v>0</v>
      </c>
      <c r="E84" s="193"/>
      <c r="F84" s="194"/>
      <c r="G84" s="195">
        <f>E84-F84</f>
        <v>0</v>
      </c>
      <c r="H84" s="193"/>
      <c r="I84" s="194"/>
      <c r="J84" s="195">
        <f>H84-I84</f>
        <v>0</v>
      </c>
      <c r="K84" s="193"/>
      <c r="L84" s="194"/>
      <c r="M84" s="195">
        <f>K84-L84</f>
        <v>0</v>
      </c>
      <c r="N84" s="193"/>
      <c r="O84" s="194"/>
      <c r="P84" s="195">
        <f>N84-O84</f>
        <v>0</v>
      </c>
      <c r="Q84" s="193"/>
      <c r="R84" s="194"/>
      <c r="S84" s="195">
        <f>Q84-R84</f>
        <v>0</v>
      </c>
      <c r="T84" s="193"/>
      <c r="U84" s="194"/>
      <c r="V84" s="195">
        <f>T84-U84</f>
        <v>0</v>
      </c>
      <c r="W84" s="193"/>
      <c r="X84" s="194"/>
      <c r="Y84" s="195">
        <f>W84-X84</f>
        <v>0</v>
      </c>
      <c r="Z84" s="193"/>
      <c r="AA84" s="194"/>
      <c r="AB84" s="195">
        <f>Z84-AA84</f>
        <v>0</v>
      </c>
      <c r="AC84" s="193"/>
      <c r="AD84" s="194"/>
      <c r="AE84" s="195">
        <f>AC84-AD84</f>
        <v>0</v>
      </c>
      <c r="AF84" s="193"/>
      <c r="AG84" s="194"/>
      <c r="AH84" s="195">
        <f>AF84-AG84</f>
        <v>0</v>
      </c>
      <c r="AI84" s="193"/>
      <c r="AJ84" s="194"/>
      <c r="AK84" s="195">
        <f>AI84-AJ84</f>
        <v>0</v>
      </c>
      <c r="AL84" s="193"/>
      <c r="AM84" s="194"/>
      <c r="AN84" s="195">
        <f>AL84-AM84</f>
        <v>0</v>
      </c>
      <c r="AO84" s="197">
        <f>E84+H84+K84+N84+Q84+T84+W85+Z84+AC84+AF84+AI84+AL84</f>
        <v>0</v>
      </c>
      <c r="AP84" s="196">
        <f>F84+I84+L84+O84+R84+U84+X84+AA84+AD84+AG84+AJ84+AM84</f>
        <v>0</v>
      </c>
      <c r="AQ84" s="196">
        <f>F84+I84+L84+O84+R84+U84+X84+AA84+AD84+AG84+AJ84+AM84</f>
        <v>0</v>
      </c>
      <c r="AR84" s="196">
        <f>G84+J84+M84+P84+S84+V84+Y84+AB84+AE84+AH84+AK84+AN84</f>
        <v>0</v>
      </c>
      <c r="AS84" s="196">
        <f>H84+K84+N84+Q84+T84+W84+Z84+AC84+AF84+AI84+AL84+AO84</f>
        <v>0</v>
      </c>
      <c r="AT84" s="196">
        <f>I84+L84+O84+R84+U84+X84+AA84+AD84+AG84+AJ84+AM84+AP84</f>
        <v>0</v>
      </c>
      <c r="AU84" s="192">
        <f>G84+J84+M84+P84+S84+V84+Y84+AB84+AE84+AH84+AK84+AN84</f>
        <v>0</v>
      </c>
      <c r="AV84" s="144"/>
      <c r="AW84" s="216"/>
      <c r="AX84" s="217"/>
    </row>
    <row r="85" spans="1:50" ht="15" customHeight="1" hidden="1">
      <c r="A85" s="147">
        <v>290</v>
      </c>
      <c r="B85" s="171" t="s">
        <v>70</v>
      </c>
      <c r="C85" s="171"/>
      <c r="D85" s="149">
        <f t="shared" si="72"/>
        <v>0</v>
      </c>
      <c r="E85" s="150">
        <f>SUM(E86:E93)</f>
        <v>0</v>
      </c>
      <c r="F85" s="141">
        <f aca="true" t="shared" si="73" ref="F85:AU85">SUM(F86:F93)</f>
        <v>0</v>
      </c>
      <c r="G85" s="151">
        <f t="shared" si="73"/>
        <v>0</v>
      </c>
      <c r="H85" s="150">
        <f t="shared" si="73"/>
        <v>0</v>
      </c>
      <c r="I85" s="141">
        <f t="shared" si="73"/>
        <v>0</v>
      </c>
      <c r="J85" s="151">
        <f t="shared" si="73"/>
        <v>0</v>
      </c>
      <c r="K85" s="150">
        <f t="shared" si="73"/>
        <v>0</v>
      </c>
      <c r="L85" s="141">
        <f t="shared" si="73"/>
        <v>0</v>
      </c>
      <c r="M85" s="152">
        <f t="shared" si="73"/>
        <v>0</v>
      </c>
      <c r="N85" s="150">
        <f t="shared" si="73"/>
        <v>0</v>
      </c>
      <c r="O85" s="141">
        <f t="shared" si="73"/>
        <v>0</v>
      </c>
      <c r="P85" s="151">
        <f t="shared" si="73"/>
        <v>0</v>
      </c>
      <c r="Q85" s="150">
        <f t="shared" si="73"/>
        <v>0</v>
      </c>
      <c r="R85" s="141">
        <f t="shared" si="73"/>
        <v>0</v>
      </c>
      <c r="S85" s="151">
        <f t="shared" si="73"/>
        <v>0</v>
      </c>
      <c r="T85" s="150">
        <f t="shared" si="73"/>
        <v>0</v>
      </c>
      <c r="U85" s="141">
        <f t="shared" si="73"/>
        <v>0</v>
      </c>
      <c r="V85" s="151">
        <f t="shared" si="73"/>
        <v>0</v>
      </c>
      <c r="W85" s="150">
        <f t="shared" si="73"/>
        <v>0</v>
      </c>
      <c r="X85" s="141">
        <f t="shared" si="73"/>
        <v>0</v>
      </c>
      <c r="Y85" s="151">
        <f t="shared" si="73"/>
        <v>0</v>
      </c>
      <c r="Z85" s="150">
        <f t="shared" si="73"/>
        <v>0</v>
      </c>
      <c r="AA85" s="141">
        <f t="shared" si="73"/>
        <v>0</v>
      </c>
      <c r="AB85" s="151">
        <f t="shared" si="73"/>
        <v>0</v>
      </c>
      <c r="AC85" s="150">
        <f t="shared" si="73"/>
        <v>0</v>
      </c>
      <c r="AD85" s="141">
        <f t="shared" si="73"/>
        <v>0</v>
      </c>
      <c r="AE85" s="151">
        <f t="shared" si="73"/>
        <v>0</v>
      </c>
      <c r="AF85" s="150">
        <f t="shared" si="73"/>
        <v>0</v>
      </c>
      <c r="AG85" s="141">
        <f t="shared" si="73"/>
        <v>0</v>
      </c>
      <c r="AH85" s="151">
        <f t="shared" si="73"/>
        <v>0</v>
      </c>
      <c r="AI85" s="150">
        <f t="shared" si="73"/>
        <v>0</v>
      </c>
      <c r="AJ85" s="141">
        <f t="shared" si="73"/>
        <v>0</v>
      </c>
      <c r="AK85" s="151">
        <f t="shared" si="73"/>
        <v>0</v>
      </c>
      <c r="AL85" s="150">
        <f t="shared" si="73"/>
        <v>0</v>
      </c>
      <c r="AM85" s="141">
        <f t="shared" si="73"/>
        <v>0</v>
      </c>
      <c r="AN85" s="151">
        <f t="shared" si="73"/>
        <v>0</v>
      </c>
      <c r="AO85" s="131">
        <f t="shared" si="73"/>
        <v>0</v>
      </c>
      <c r="AP85" s="131">
        <f t="shared" si="73"/>
        <v>0</v>
      </c>
      <c r="AQ85" s="131">
        <f>SUM(AQ86:AQ93)</f>
        <v>0</v>
      </c>
      <c r="AR85" s="131">
        <f>SUM(AR86:AR93)</f>
        <v>0</v>
      </c>
      <c r="AS85" s="131">
        <f>SUM(AS86:AS93)</f>
        <v>0</v>
      </c>
      <c r="AT85" s="131">
        <f>SUM(AT86:AT93)</f>
        <v>0</v>
      </c>
      <c r="AU85" s="131">
        <f t="shared" si="73"/>
        <v>0</v>
      </c>
      <c r="AV85" s="144"/>
      <c r="AW85" s="231"/>
      <c r="AX85" s="217"/>
    </row>
    <row r="86" spans="1:50" s="162" customFormat="1" ht="15" customHeight="1" hidden="1">
      <c r="A86" s="8">
        <v>851</v>
      </c>
      <c r="B86" s="18" t="s">
        <v>85</v>
      </c>
      <c r="C86" s="18">
        <v>143</v>
      </c>
      <c r="D86" s="102">
        <f t="shared" si="72"/>
        <v>0</v>
      </c>
      <c r="E86" s="81"/>
      <c r="F86" s="63"/>
      <c r="G86" s="82">
        <f>E86-F86</f>
        <v>0</v>
      </c>
      <c r="H86" s="81"/>
      <c r="I86" s="63"/>
      <c r="J86" s="82">
        <f>H86-I86</f>
        <v>0</v>
      </c>
      <c r="K86" s="81"/>
      <c r="L86" s="63"/>
      <c r="M86" s="82">
        <f>K86-L86</f>
        <v>0</v>
      </c>
      <c r="N86" s="81"/>
      <c r="O86" s="63"/>
      <c r="P86" s="82">
        <f>N86-O86</f>
        <v>0</v>
      </c>
      <c r="Q86" s="81"/>
      <c r="R86" s="63"/>
      <c r="S86" s="82">
        <f>Q86-R86</f>
        <v>0</v>
      </c>
      <c r="T86" s="81"/>
      <c r="U86" s="63"/>
      <c r="V86" s="82">
        <f>T86-U86</f>
        <v>0</v>
      </c>
      <c r="W86" s="81"/>
      <c r="X86" s="63"/>
      <c r="Y86" s="82">
        <f>W86-X86</f>
        <v>0</v>
      </c>
      <c r="Z86" s="85"/>
      <c r="AA86" s="63"/>
      <c r="AB86" s="82">
        <f>Z86-AA86</f>
        <v>0</v>
      </c>
      <c r="AC86" s="81"/>
      <c r="AD86" s="63"/>
      <c r="AE86" s="82">
        <f>AC86-AD86</f>
        <v>0</v>
      </c>
      <c r="AF86" s="81"/>
      <c r="AG86" s="63"/>
      <c r="AH86" s="82">
        <f>AF86-AG86</f>
        <v>0</v>
      </c>
      <c r="AI86" s="81"/>
      <c r="AJ86" s="63"/>
      <c r="AK86" s="82">
        <f>AI86-AJ86</f>
        <v>0</v>
      </c>
      <c r="AL86" s="81"/>
      <c r="AM86" s="63"/>
      <c r="AN86" s="82">
        <f>AL86-AM86</f>
        <v>0</v>
      </c>
      <c r="AO86" s="142">
        <f aca="true" t="shared" si="74" ref="AO86:AO93">E86+H86+K86+N86+Q86+T86+W86+Z86+AC86+AF86+AI86+AL86</f>
        <v>0</v>
      </c>
      <c r="AP86" s="157">
        <f aca="true" t="shared" si="75" ref="AP86:AP92">F86+I86+L86+O86+R86+U86+X86+AA86+AD86+AG86+AJ86+AM86</f>
        <v>0</v>
      </c>
      <c r="AQ86" s="157">
        <f aca="true" t="shared" si="76" ref="AQ86:AR93">F86+I86+L86+O86+R86+U86+X86+AA86+AD86+AG86+AJ86+AM86</f>
        <v>0</v>
      </c>
      <c r="AR86" s="157">
        <f t="shared" si="76"/>
        <v>0</v>
      </c>
      <c r="AS86" s="157">
        <f aca="true" t="shared" si="77" ref="AS86:AS93">H86+K86+N86+Q86+T86+W86+Z86+AC86+AF86+AI86+AL86+AO86</f>
        <v>0</v>
      </c>
      <c r="AT86" s="157">
        <f aca="true" t="shared" si="78" ref="AT86:AT93">I86+L86+O86+R86+U86+X86+AA86+AD86+AG86+AJ86+AM86+AP86</f>
        <v>0</v>
      </c>
      <c r="AU86" s="157">
        <f aca="true" t="shared" si="79" ref="AU86:AU93">G86+J86+M86+P86+S86+V86+Y86+AB86+AE86+AH86+AK86+AN86</f>
        <v>0</v>
      </c>
      <c r="AV86" s="144"/>
      <c r="AW86" s="214"/>
      <c r="AX86" s="214"/>
    </row>
    <row r="87" spans="1:50" s="162" customFormat="1" ht="15" customHeight="1" hidden="1">
      <c r="A87" s="8">
        <v>852</v>
      </c>
      <c r="B87" s="18" t="s">
        <v>86</v>
      </c>
      <c r="C87" s="18">
        <v>144</v>
      </c>
      <c r="D87" s="102">
        <f t="shared" si="72"/>
        <v>0</v>
      </c>
      <c r="E87" s="81"/>
      <c r="F87" s="63"/>
      <c r="G87" s="82">
        <f aca="true" t="shared" si="80" ref="G87:G93">E87-F87</f>
        <v>0</v>
      </c>
      <c r="H87" s="85"/>
      <c r="I87" s="63"/>
      <c r="J87" s="82">
        <f aca="true" t="shared" si="81" ref="J87:J93">H87-I87</f>
        <v>0</v>
      </c>
      <c r="K87" s="81"/>
      <c r="L87" s="63"/>
      <c r="M87" s="82">
        <f aca="true" t="shared" si="82" ref="M87:M93">K87-L87</f>
        <v>0</v>
      </c>
      <c r="N87" s="85"/>
      <c r="O87" s="63"/>
      <c r="P87" s="82">
        <f aca="true" t="shared" si="83" ref="P87:P93">N87-O87</f>
        <v>0</v>
      </c>
      <c r="Q87" s="81"/>
      <c r="R87" s="63"/>
      <c r="S87" s="82">
        <f aca="true" t="shared" si="84" ref="S87:S93">Q87-R87</f>
        <v>0</v>
      </c>
      <c r="T87" s="81"/>
      <c r="U87" s="63"/>
      <c r="V87" s="82">
        <f aca="true" t="shared" si="85" ref="V87:V93">T87-U87</f>
        <v>0</v>
      </c>
      <c r="W87" s="85"/>
      <c r="X87" s="63"/>
      <c r="Y87" s="82">
        <f aca="true" t="shared" si="86" ref="Y87:Y93">W87-X87</f>
        <v>0</v>
      </c>
      <c r="Z87" s="85"/>
      <c r="AA87" s="63"/>
      <c r="AB87" s="82">
        <f aca="true" t="shared" si="87" ref="AB87:AB93">Z87-AA87</f>
        <v>0</v>
      </c>
      <c r="AC87" s="85"/>
      <c r="AD87" s="63"/>
      <c r="AE87" s="82">
        <f aca="true" t="shared" si="88" ref="AE87:AE93">AC87-AD87</f>
        <v>0</v>
      </c>
      <c r="AF87" s="85"/>
      <c r="AG87" s="63"/>
      <c r="AH87" s="82">
        <f aca="true" t="shared" si="89" ref="AH87:AH93">AF87-AG87</f>
        <v>0</v>
      </c>
      <c r="AI87" s="85"/>
      <c r="AJ87" s="63"/>
      <c r="AK87" s="82">
        <f aca="true" t="shared" si="90" ref="AK87:AK93">AI87-AJ87</f>
        <v>0</v>
      </c>
      <c r="AL87" s="85"/>
      <c r="AM87" s="63"/>
      <c r="AN87" s="82">
        <f aca="true" t="shared" si="91" ref="AN87:AN93">AL87-AM87</f>
        <v>0</v>
      </c>
      <c r="AO87" s="142">
        <f t="shared" si="74"/>
        <v>0</v>
      </c>
      <c r="AP87" s="157">
        <f t="shared" si="75"/>
        <v>0</v>
      </c>
      <c r="AQ87" s="157">
        <f t="shared" si="76"/>
        <v>0</v>
      </c>
      <c r="AR87" s="157">
        <f t="shared" si="76"/>
        <v>0</v>
      </c>
      <c r="AS87" s="157">
        <f t="shared" si="77"/>
        <v>0</v>
      </c>
      <c r="AT87" s="157">
        <f t="shared" si="78"/>
        <v>0</v>
      </c>
      <c r="AU87" s="157">
        <f t="shared" si="79"/>
        <v>0</v>
      </c>
      <c r="AV87" s="144"/>
      <c r="AW87" s="226"/>
      <c r="AX87" s="230"/>
    </row>
    <row r="88" spans="1:50" s="162" customFormat="1" ht="15" customHeight="1" hidden="1">
      <c r="A88" s="8"/>
      <c r="B88" s="18" t="s">
        <v>87</v>
      </c>
      <c r="C88" s="18">
        <v>145</v>
      </c>
      <c r="D88" s="102">
        <f t="shared" si="72"/>
        <v>0</v>
      </c>
      <c r="E88" s="85"/>
      <c r="F88" s="69"/>
      <c r="G88" s="82">
        <f t="shared" si="80"/>
        <v>0</v>
      </c>
      <c r="H88" s="85"/>
      <c r="I88" s="69"/>
      <c r="J88" s="82">
        <f t="shared" si="81"/>
        <v>0</v>
      </c>
      <c r="K88" s="85"/>
      <c r="L88" s="69"/>
      <c r="M88" s="82">
        <f t="shared" si="82"/>
        <v>0</v>
      </c>
      <c r="N88" s="85"/>
      <c r="O88" s="69"/>
      <c r="P88" s="82">
        <f t="shared" si="83"/>
        <v>0</v>
      </c>
      <c r="Q88" s="85"/>
      <c r="R88" s="69"/>
      <c r="S88" s="82">
        <f t="shared" si="84"/>
        <v>0</v>
      </c>
      <c r="T88" s="85"/>
      <c r="U88" s="69"/>
      <c r="V88" s="82">
        <f t="shared" si="85"/>
        <v>0</v>
      </c>
      <c r="W88" s="85"/>
      <c r="X88" s="69"/>
      <c r="Y88" s="82">
        <f t="shared" si="86"/>
        <v>0</v>
      </c>
      <c r="Z88" s="85"/>
      <c r="AA88" s="69"/>
      <c r="AB88" s="82">
        <f t="shared" si="87"/>
        <v>0</v>
      </c>
      <c r="AC88" s="85"/>
      <c r="AD88" s="69"/>
      <c r="AE88" s="82">
        <f t="shared" si="88"/>
        <v>0</v>
      </c>
      <c r="AF88" s="85"/>
      <c r="AG88" s="69"/>
      <c r="AH88" s="82">
        <f t="shared" si="89"/>
        <v>0</v>
      </c>
      <c r="AI88" s="85"/>
      <c r="AJ88" s="69"/>
      <c r="AK88" s="82">
        <f t="shared" si="90"/>
        <v>0</v>
      </c>
      <c r="AL88" s="85"/>
      <c r="AM88" s="69"/>
      <c r="AN88" s="82">
        <f t="shared" si="91"/>
        <v>0</v>
      </c>
      <c r="AO88" s="142">
        <f t="shared" si="74"/>
        <v>0</v>
      </c>
      <c r="AP88" s="157">
        <f t="shared" si="75"/>
        <v>0</v>
      </c>
      <c r="AQ88" s="157">
        <f t="shared" si="76"/>
        <v>0</v>
      </c>
      <c r="AR88" s="157">
        <f t="shared" si="76"/>
        <v>0</v>
      </c>
      <c r="AS88" s="157">
        <f t="shared" si="77"/>
        <v>0</v>
      </c>
      <c r="AT88" s="157">
        <f t="shared" si="78"/>
        <v>0</v>
      </c>
      <c r="AU88" s="157">
        <f t="shared" si="79"/>
        <v>0</v>
      </c>
      <c r="AV88" s="144"/>
      <c r="AW88" s="172"/>
      <c r="AX88" s="172"/>
    </row>
    <row r="89" spans="1:50" s="162" customFormat="1" ht="15" customHeight="1" hidden="1">
      <c r="A89" s="8"/>
      <c r="B89" s="18" t="s">
        <v>88</v>
      </c>
      <c r="C89" s="18">
        <v>146</v>
      </c>
      <c r="D89" s="102">
        <f t="shared" si="72"/>
        <v>0</v>
      </c>
      <c r="E89" s="85"/>
      <c r="F89" s="69"/>
      <c r="G89" s="82">
        <f t="shared" si="80"/>
        <v>0</v>
      </c>
      <c r="H89" s="85"/>
      <c r="I89" s="69"/>
      <c r="J89" s="82">
        <f t="shared" si="81"/>
        <v>0</v>
      </c>
      <c r="K89" s="85"/>
      <c r="L89" s="69"/>
      <c r="M89" s="82">
        <f t="shared" si="82"/>
        <v>0</v>
      </c>
      <c r="N89" s="85"/>
      <c r="O89" s="69"/>
      <c r="P89" s="82">
        <f t="shared" si="83"/>
        <v>0</v>
      </c>
      <c r="Q89" s="85"/>
      <c r="R89" s="69"/>
      <c r="S89" s="82">
        <f t="shared" si="84"/>
        <v>0</v>
      </c>
      <c r="T89" s="85"/>
      <c r="U89" s="69"/>
      <c r="V89" s="82">
        <f t="shared" si="85"/>
        <v>0</v>
      </c>
      <c r="W89" s="85"/>
      <c r="X89" s="69"/>
      <c r="Y89" s="82">
        <f t="shared" si="86"/>
        <v>0</v>
      </c>
      <c r="Z89" s="85"/>
      <c r="AA89" s="69"/>
      <c r="AB89" s="82">
        <f t="shared" si="87"/>
        <v>0</v>
      </c>
      <c r="AC89" s="85"/>
      <c r="AD89" s="69"/>
      <c r="AE89" s="82">
        <f t="shared" si="88"/>
        <v>0</v>
      </c>
      <c r="AF89" s="85"/>
      <c r="AG89" s="69"/>
      <c r="AH89" s="82">
        <f t="shared" si="89"/>
        <v>0</v>
      </c>
      <c r="AI89" s="85"/>
      <c r="AJ89" s="69"/>
      <c r="AK89" s="82">
        <f t="shared" si="90"/>
        <v>0</v>
      </c>
      <c r="AL89" s="85"/>
      <c r="AM89" s="69"/>
      <c r="AN89" s="82">
        <f t="shared" si="91"/>
        <v>0</v>
      </c>
      <c r="AO89" s="142">
        <f t="shared" si="74"/>
        <v>0</v>
      </c>
      <c r="AP89" s="157">
        <f t="shared" si="75"/>
        <v>0</v>
      </c>
      <c r="AQ89" s="157">
        <f t="shared" si="76"/>
        <v>0</v>
      </c>
      <c r="AR89" s="157">
        <f t="shared" si="76"/>
        <v>0</v>
      </c>
      <c r="AS89" s="157">
        <f t="shared" si="77"/>
        <v>0</v>
      </c>
      <c r="AT89" s="157">
        <f t="shared" si="78"/>
        <v>0</v>
      </c>
      <c r="AU89" s="157">
        <f t="shared" si="79"/>
        <v>0</v>
      </c>
      <c r="AV89" s="144"/>
      <c r="AW89" s="172"/>
      <c r="AX89" s="172"/>
    </row>
    <row r="90" spans="1:50" s="162" customFormat="1" ht="15" customHeight="1" hidden="1">
      <c r="A90" s="8"/>
      <c r="B90" s="173" t="s">
        <v>89</v>
      </c>
      <c r="C90" s="173">
        <v>147</v>
      </c>
      <c r="D90" s="102">
        <f t="shared" si="72"/>
        <v>0</v>
      </c>
      <c r="E90" s="85"/>
      <c r="F90" s="69"/>
      <c r="G90" s="82">
        <f t="shared" si="80"/>
        <v>0</v>
      </c>
      <c r="H90" s="85"/>
      <c r="I90" s="69"/>
      <c r="J90" s="82">
        <f t="shared" si="81"/>
        <v>0</v>
      </c>
      <c r="K90" s="85"/>
      <c r="L90" s="69"/>
      <c r="M90" s="82">
        <f t="shared" si="82"/>
        <v>0</v>
      </c>
      <c r="N90" s="85"/>
      <c r="O90" s="69"/>
      <c r="P90" s="82">
        <f t="shared" si="83"/>
        <v>0</v>
      </c>
      <c r="Q90" s="85"/>
      <c r="R90" s="69"/>
      <c r="S90" s="82">
        <f t="shared" si="84"/>
        <v>0</v>
      </c>
      <c r="T90" s="85"/>
      <c r="U90" s="69"/>
      <c r="V90" s="82">
        <f t="shared" si="85"/>
        <v>0</v>
      </c>
      <c r="W90" s="85"/>
      <c r="X90" s="69"/>
      <c r="Y90" s="82">
        <f t="shared" si="86"/>
        <v>0</v>
      </c>
      <c r="Z90" s="85"/>
      <c r="AA90" s="69"/>
      <c r="AB90" s="82">
        <f t="shared" si="87"/>
        <v>0</v>
      </c>
      <c r="AC90" s="85"/>
      <c r="AD90" s="69"/>
      <c r="AE90" s="82">
        <f t="shared" si="88"/>
        <v>0</v>
      </c>
      <c r="AF90" s="85"/>
      <c r="AG90" s="69"/>
      <c r="AH90" s="82">
        <f t="shared" si="89"/>
        <v>0</v>
      </c>
      <c r="AI90" s="85"/>
      <c r="AJ90" s="69"/>
      <c r="AK90" s="82">
        <f t="shared" si="90"/>
        <v>0</v>
      </c>
      <c r="AL90" s="85"/>
      <c r="AM90" s="69"/>
      <c r="AN90" s="82">
        <f t="shared" si="91"/>
        <v>0</v>
      </c>
      <c r="AO90" s="142">
        <f t="shared" si="74"/>
        <v>0</v>
      </c>
      <c r="AP90" s="157">
        <f t="shared" si="75"/>
        <v>0</v>
      </c>
      <c r="AQ90" s="157">
        <f t="shared" si="76"/>
        <v>0</v>
      </c>
      <c r="AR90" s="157">
        <f t="shared" si="76"/>
        <v>0</v>
      </c>
      <c r="AS90" s="157">
        <f t="shared" si="77"/>
        <v>0</v>
      </c>
      <c r="AT90" s="157">
        <f t="shared" si="78"/>
        <v>0</v>
      </c>
      <c r="AU90" s="157">
        <f t="shared" si="79"/>
        <v>0</v>
      </c>
      <c r="AV90" s="144"/>
      <c r="AW90" s="172"/>
      <c r="AX90" s="172"/>
    </row>
    <row r="91" spans="1:50" s="162" customFormat="1" ht="15" customHeight="1" hidden="1">
      <c r="A91" s="6"/>
      <c r="B91" s="173" t="s">
        <v>90</v>
      </c>
      <c r="C91" s="173">
        <v>148</v>
      </c>
      <c r="D91" s="102">
        <f t="shared" si="72"/>
        <v>0</v>
      </c>
      <c r="E91" s="81"/>
      <c r="F91" s="63"/>
      <c r="G91" s="82">
        <f t="shared" si="80"/>
        <v>0</v>
      </c>
      <c r="H91" s="81"/>
      <c r="I91" s="63"/>
      <c r="J91" s="82">
        <f t="shared" si="81"/>
        <v>0</v>
      </c>
      <c r="K91" s="81"/>
      <c r="L91" s="63"/>
      <c r="M91" s="82">
        <f t="shared" si="82"/>
        <v>0</v>
      </c>
      <c r="N91" s="81"/>
      <c r="O91" s="63"/>
      <c r="P91" s="82">
        <f t="shared" si="83"/>
        <v>0</v>
      </c>
      <c r="Q91" s="81"/>
      <c r="R91" s="63"/>
      <c r="S91" s="82">
        <f t="shared" si="84"/>
        <v>0</v>
      </c>
      <c r="T91" s="81"/>
      <c r="U91" s="63"/>
      <c r="V91" s="82">
        <f t="shared" si="85"/>
        <v>0</v>
      </c>
      <c r="W91" s="81"/>
      <c r="X91" s="63"/>
      <c r="Y91" s="82">
        <f t="shared" si="86"/>
        <v>0</v>
      </c>
      <c r="Z91" s="81"/>
      <c r="AA91" s="63"/>
      <c r="AB91" s="82">
        <f t="shared" si="87"/>
        <v>0</v>
      </c>
      <c r="AC91" s="81"/>
      <c r="AD91" s="63"/>
      <c r="AE91" s="82">
        <f t="shared" si="88"/>
        <v>0</v>
      </c>
      <c r="AF91" s="81"/>
      <c r="AG91" s="63"/>
      <c r="AH91" s="82">
        <f t="shared" si="89"/>
        <v>0</v>
      </c>
      <c r="AI91" s="81"/>
      <c r="AJ91" s="63"/>
      <c r="AK91" s="82">
        <f t="shared" si="90"/>
        <v>0</v>
      </c>
      <c r="AL91" s="81"/>
      <c r="AM91" s="63"/>
      <c r="AN91" s="82">
        <f t="shared" si="91"/>
        <v>0</v>
      </c>
      <c r="AO91" s="142">
        <f t="shared" si="74"/>
        <v>0</v>
      </c>
      <c r="AP91" s="157">
        <f t="shared" si="75"/>
        <v>0</v>
      </c>
      <c r="AQ91" s="157">
        <f t="shared" si="76"/>
        <v>0</v>
      </c>
      <c r="AR91" s="157">
        <f t="shared" si="76"/>
        <v>0</v>
      </c>
      <c r="AS91" s="157">
        <f t="shared" si="77"/>
        <v>0</v>
      </c>
      <c r="AT91" s="157">
        <f t="shared" si="78"/>
        <v>0</v>
      </c>
      <c r="AU91" s="157">
        <f t="shared" si="79"/>
        <v>0</v>
      </c>
      <c r="AV91" s="144"/>
      <c r="AW91" s="172"/>
      <c r="AX91" s="172"/>
    </row>
    <row r="92" spans="1:50" s="162" customFormat="1" ht="15" customHeight="1" hidden="1">
      <c r="A92" s="6"/>
      <c r="B92" s="173" t="s">
        <v>91</v>
      </c>
      <c r="C92" s="173">
        <v>149</v>
      </c>
      <c r="D92" s="102">
        <f t="shared" si="72"/>
        <v>0</v>
      </c>
      <c r="E92" s="81"/>
      <c r="F92" s="63"/>
      <c r="G92" s="82">
        <f t="shared" si="80"/>
        <v>0</v>
      </c>
      <c r="H92" s="81"/>
      <c r="I92" s="63"/>
      <c r="J92" s="82">
        <f t="shared" si="81"/>
        <v>0</v>
      </c>
      <c r="K92" s="81"/>
      <c r="L92" s="63"/>
      <c r="M92" s="82">
        <f t="shared" si="82"/>
        <v>0</v>
      </c>
      <c r="N92" s="81"/>
      <c r="O92" s="63"/>
      <c r="P92" s="82">
        <f t="shared" si="83"/>
        <v>0</v>
      </c>
      <c r="Q92" s="81"/>
      <c r="R92" s="63"/>
      <c r="S92" s="82">
        <f t="shared" si="84"/>
        <v>0</v>
      </c>
      <c r="T92" s="81"/>
      <c r="U92" s="63"/>
      <c r="V92" s="82">
        <f t="shared" si="85"/>
        <v>0</v>
      </c>
      <c r="W92" s="81"/>
      <c r="X92" s="63"/>
      <c r="Y92" s="82">
        <f t="shared" si="86"/>
        <v>0</v>
      </c>
      <c r="Z92" s="81"/>
      <c r="AA92" s="63"/>
      <c r="AB92" s="82">
        <f t="shared" si="87"/>
        <v>0</v>
      </c>
      <c r="AC92" s="81"/>
      <c r="AD92" s="63"/>
      <c r="AE92" s="82">
        <f t="shared" si="88"/>
        <v>0</v>
      </c>
      <c r="AF92" s="81"/>
      <c r="AG92" s="63"/>
      <c r="AH92" s="82">
        <f t="shared" si="89"/>
        <v>0</v>
      </c>
      <c r="AI92" s="81"/>
      <c r="AJ92" s="63"/>
      <c r="AK92" s="82">
        <f t="shared" si="90"/>
        <v>0</v>
      </c>
      <c r="AL92" s="81"/>
      <c r="AM92" s="63"/>
      <c r="AN92" s="82">
        <f t="shared" si="91"/>
        <v>0</v>
      </c>
      <c r="AO92" s="142">
        <f t="shared" si="74"/>
        <v>0</v>
      </c>
      <c r="AP92" s="157">
        <f t="shared" si="75"/>
        <v>0</v>
      </c>
      <c r="AQ92" s="157">
        <f t="shared" si="76"/>
        <v>0</v>
      </c>
      <c r="AR92" s="157">
        <f t="shared" si="76"/>
        <v>0</v>
      </c>
      <c r="AS92" s="157">
        <f t="shared" si="77"/>
        <v>0</v>
      </c>
      <c r="AT92" s="157">
        <f t="shared" si="78"/>
        <v>0</v>
      </c>
      <c r="AU92" s="157">
        <f t="shared" si="79"/>
        <v>0</v>
      </c>
      <c r="AV92" s="144"/>
      <c r="AW92" s="172"/>
      <c r="AX92" s="172"/>
    </row>
    <row r="93" spans="1:50" s="162" customFormat="1" ht="15" customHeight="1" hidden="1">
      <c r="A93" s="8">
        <v>853</v>
      </c>
      <c r="B93" s="173" t="s">
        <v>92</v>
      </c>
      <c r="C93" s="173">
        <v>150</v>
      </c>
      <c r="D93" s="102">
        <f t="shared" si="72"/>
        <v>0</v>
      </c>
      <c r="E93" s="81"/>
      <c r="F93" s="63"/>
      <c r="G93" s="82">
        <f t="shared" si="80"/>
        <v>0</v>
      </c>
      <c r="H93" s="81"/>
      <c r="I93" s="63"/>
      <c r="J93" s="82">
        <f t="shared" si="81"/>
        <v>0</v>
      </c>
      <c r="K93" s="81"/>
      <c r="L93" s="63"/>
      <c r="M93" s="82">
        <f t="shared" si="82"/>
        <v>0</v>
      </c>
      <c r="N93" s="81"/>
      <c r="O93" s="63"/>
      <c r="P93" s="82">
        <f t="shared" si="83"/>
        <v>0</v>
      </c>
      <c r="Q93" s="81"/>
      <c r="R93" s="63"/>
      <c r="S93" s="82">
        <f t="shared" si="84"/>
        <v>0</v>
      </c>
      <c r="T93" s="81"/>
      <c r="U93" s="63"/>
      <c r="V93" s="82">
        <f t="shared" si="85"/>
        <v>0</v>
      </c>
      <c r="W93" s="81"/>
      <c r="X93" s="63"/>
      <c r="Y93" s="82">
        <f t="shared" si="86"/>
        <v>0</v>
      </c>
      <c r="Z93" s="81"/>
      <c r="AA93" s="63"/>
      <c r="AB93" s="82">
        <f t="shared" si="87"/>
        <v>0</v>
      </c>
      <c r="AC93" s="81"/>
      <c r="AD93" s="63"/>
      <c r="AE93" s="82">
        <f t="shared" si="88"/>
        <v>0</v>
      </c>
      <c r="AF93" s="81"/>
      <c r="AG93" s="63"/>
      <c r="AH93" s="82">
        <f t="shared" si="89"/>
        <v>0</v>
      </c>
      <c r="AI93" s="81"/>
      <c r="AJ93" s="63"/>
      <c r="AK93" s="82">
        <f t="shared" si="90"/>
        <v>0</v>
      </c>
      <c r="AL93" s="81"/>
      <c r="AM93" s="63"/>
      <c r="AN93" s="82">
        <f t="shared" si="91"/>
        <v>0</v>
      </c>
      <c r="AO93" s="142">
        <f t="shared" si="74"/>
        <v>0</v>
      </c>
      <c r="AP93" s="157">
        <f>F93+I93+L93+O93+R93+U93+X93+AA93+AD93+AG93+AJ93+AM93</f>
        <v>0</v>
      </c>
      <c r="AQ93" s="157">
        <f t="shared" si="76"/>
        <v>0</v>
      </c>
      <c r="AR93" s="157">
        <f t="shared" si="76"/>
        <v>0</v>
      </c>
      <c r="AS93" s="157">
        <f t="shared" si="77"/>
        <v>0</v>
      </c>
      <c r="AT93" s="157">
        <f t="shared" si="78"/>
        <v>0</v>
      </c>
      <c r="AU93" s="157">
        <f t="shared" si="79"/>
        <v>0</v>
      </c>
      <c r="AV93" s="144"/>
      <c r="AW93" s="172"/>
      <c r="AX93" s="172"/>
    </row>
    <row r="94" spans="1:50" ht="15" customHeight="1" hidden="1">
      <c r="A94" s="167">
        <v>300</v>
      </c>
      <c r="B94" s="168" t="s">
        <v>71</v>
      </c>
      <c r="C94" s="168"/>
      <c r="D94" s="169">
        <f>E94+H94+K94+N94+Q94+T94+W94+Z94+AC94+AF94+AI94+AL94</f>
        <v>0</v>
      </c>
      <c r="E94" s="135">
        <f aca="true" t="shared" si="92" ref="E94:AU94">E95+E99</f>
        <v>0</v>
      </c>
      <c r="F94" s="108">
        <f t="shared" si="92"/>
        <v>0</v>
      </c>
      <c r="G94" s="158">
        <f t="shared" si="92"/>
        <v>0</v>
      </c>
      <c r="H94" s="135">
        <f t="shared" si="92"/>
        <v>0</v>
      </c>
      <c r="I94" s="108">
        <f t="shared" si="92"/>
        <v>0</v>
      </c>
      <c r="J94" s="158">
        <f t="shared" si="92"/>
        <v>0</v>
      </c>
      <c r="K94" s="135">
        <f t="shared" si="92"/>
        <v>0</v>
      </c>
      <c r="L94" s="108">
        <f t="shared" si="92"/>
        <v>0</v>
      </c>
      <c r="M94" s="170">
        <f t="shared" si="92"/>
        <v>0</v>
      </c>
      <c r="N94" s="135">
        <f t="shared" si="92"/>
        <v>0</v>
      </c>
      <c r="O94" s="108">
        <f t="shared" si="92"/>
        <v>0</v>
      </c>
      <c r="P94" s="158">
        <f t="shared" si="92"/>
        <v>0</v>
      </c>
      <c r="Q94" s="135">
        <f t="shared" si="92"/>
        <v>0</v>
      </c>
      <c r="R94" s="108">
        <f t="shared" si="92"/>
        <v>0</v>
      </c>
      <c r="S94" s="158">
        <f t="shared" si="92"/>
        <v>0</v>
      </c>
      <c r="T94" s="135">
        <f t="shared" si="92"/>
        <v>0</v>
      </c>
      <c r="U94" s="108">
        <f t="shared" si="92"/>
        <v>0</v>
      </c>
      <c r="V94" s="158">
        <f t="shared" si="92"/>
        <v>0</v>
      </c>
      <c r="W94" s="135">
        <f t="shared" si="92"/>
        <v>0</v>
      </c>
      <c r="X94" s="108">
        <f t="shared" si="92"/>
        <v>0</v>
      </c>
      <c r="Y94" s="158">
        <f t="shared" si="92"/>
        <v>0</v>
      </c>
      <c r="Z94" s="135">
        <f t="shared" si="92"/>
        <v>0</v>
      </c>
      <c r="AA94" s="108">
        <f t="shared" si="92"/>
        <v>0</v>
      </c>
      <c r="AB94" s="158">
        <f t="shared" si="92"/>
        <v>0</v>
      </c>
      <c r="AC94" s="135">
        <f t="shared" si="92"/>
        <v>0</v>
      </c>
      <c r="AD94" s="108">
        <f t="shared" si="92"/>
        <v>0</v>
      </c>
      <c r="AE94" s="158">
        <f t="shared" si="92"/>
        <v>0</v>
      </c>
      <c r="AF94" s="135">
        <f t="shared" si="92"/>
        <v>0</v>
      </c>
      <c r="AG94" s="108">
        <f t="shared" si="92"/>
        <v>0</v>
      </c>
      <c r="AH94" s="158">
        <f t="shared" si="92"/>
        <v>0</v>
      </c>
      <c r="AI94" s="135">
        <f t="shared" si="92"/>
        <v>0</v>
      </c>
      <c r="AJ94" s="108">
        <f t="shared" si="92"/>
        <v>0</v>
      </c>
      <c r="AK94" s="158">
        <f t="shared" si="92"/>
        <v>0</v>
      </c>
      <c r="AL94" s="135">
        <f t="shared" si="92"/>
        <v>0</v>
      </c>
      <c r="AM94" s="108">
        <f t="shared" si="92"/>
        <v>0</v>
      </c>
      <c r="AN94" s="158">
        <f t="shared" si="92"/>
        <v>0</v>
      </c>
      <c r="AO94" s="159">
        <f t="shared" si="92"/>
        <v>0</v>
      </c>
      <c r="AP94" s="159">
        <f t="shared" si="92"/>
        <v>0</v>
      </c>
      <c r="AQ94" s="159">
        <f>AQ95+AQ99</f>
        <v>0</v>
      </c>
      <c r="AR94" s="159">
        <f>AR95+AR99</f>
        <v>0</v>
      </c>
      <c r="AS94" s="159">
        <f>AS95+AS99</f>
        <v>0</v>
      </c>
      <c r="AT94" s="159">
        <f>AT95+AT99</f>
        <v>0</v>
      </c>
      <c r="AU94" s="159">
        <f t="shared" si="92"/>
        <v>0</v>
      </c>
      <c r="AV94" s="144"/>
      <c r="AW94" s="47"/>
      <c r="AX94" s="47"/>
    </row>
    <row r="95" spans="1:50" ht="15" customHeight="1" hidden="1">
      <c r="A95" s="5">
        <v>310</v>
      </c>
      <c r="B95" s="17" t="s">
        <v>72</v>
      </c>
      <c r="C95" s="17"/>
      <c r="D95" s="101">
        <f t="shared" si="72"/>
        <v>0</v>
      </c>
      <c r="E95" s="79">
        <f aca="true" t="shared" si="93" ref="E95:AU95">SUM(E96:E98)</f>
        <v>0</v>
      </c>
      <c r="F95" s="155">
        <f t="shared" si="93"/>
        <v>0</v>
      </c>
      <c r="G95" s="156">
        <f t="shared" si="93"/>
        <v>0</v>
      </c>
      <c r="H95" s="79">
        <f t="shared" si="93"/>
        <v>0</v>
      </c>
      <c r="I95" s="155">
        <f t="shared" si="93"/>
        <v>0</v>
      </c>
      <c r="J95" s="156">
        <f t="shared" si="93"/>
        <v>0</v>
      </c>
      <c r="K95" s="79">
        <f t="shared" si="93"/>
        <v>0</v>
      </c>
      <c r="L95" s="155">
        <f t="shared" si="93"/>
        <v>0</v>
      </c>
      <c r="M95" s="156">
        <f t="shared" si="93"/>
        <v>0</v>
      </c>
      <c r="N95" s="79">
        <f t="shared" si="93"/>
        <v>0</v>
      </c>
      <c r="O95" s="155">
        <f t="shared" si="93"/>
        <v>0</v>
      </c>
      <c r="P95" s="80">
        <f t="shared" si="93"/>
        <v>0</v>
      </c>
      <c r="Q95" s="79">
        <f t="shared" si="93"/>
        <v>0</v>
      </c>
      <c r="R95" s="155">
        <f t="shared" si="93"/>
        <v>0</v>
      </c>
      <c r="S95" s="156">
        <f t="shared" si="93"/>
        <v>0</v>
      </c>
      <c r="T95" s="79">
        <f t="shared" si="93"/>
        <v>0</v>
      </c>
      <c r="U95" s="155">
        <f t="shared" si="93"/>
        <v>0</v>
      </c>
      <c r="V95" s="156">
        <f t="shared" si="93"/>
        <v>0</v>
      </c>
      <c r="W95" s="79">
        <f t="shared" si="93"/>
        <v>0</v>
      </c>
      <c r="X95" s="155">
        <f t="shared" si="93"/>
        <v>0</v>
      </c>
      <c r="Y95" s="156">
        <f t="shared" si="93"/>
        <v>0</v>
      </c>
      <c r="Z95" s="79">
        <f t="shared" si="93"/>
        <v>0</v>
      </c>
      <c r="AA95" s="155">
        <f t="shared" si="93"/>
        <v>0</v>
      </c>
      <c r="AB95" s="156">
        <f t="shared" si="93"/>
        <v>0</v>
      </c>
      <c r="AC95" s="79">
        <f t="shared" si="93"/>
        <v>0</v>
      </c>
      <c r="AD95" s="155">
        <f t="shared" si="93"/>
        <v>0</v>
      </c>
      <c r="AE95" s="156">
        <f t="shared" si="93"/>
        <v>0</v>
      </c>
      <c r="AF95" s="79">
        <f t="shared" si="93"/>
        <v>0</v>
      </c>
      <c r="AG95" s="155">
        <f t="shared" si="93"/>
        <v>0</v>
      </c>
      <c r="AH95" s="156">
        <f t="shared" si="93"/>
        <v>0</v>
      </c>
      <c r="AI95" s="79">
        <f t="shared" si="93"/>
        <v>0</v>
      </c>
      <c r="AJ95" s="155">
        <f t="shared" si="93"/>
        <v>0</v>
      </c>
      <c r="AK95" s="156">
        <f t="shared" si="93"/>
        <v>0</v>
      </c>
      <c r="AL95" s="79">
        <f t="shared" si="93"/>
        <v>0</v>
      </c>
      <c r="AM95" s="155">
        <f t="shared" si="93"/>
        <v>0</v>
      </c>
      <c r="AN95" s="156">
        <f t="shared" si="93"/>
        <v>0</v>
      </c>
      <c r="AO95" s="105">
        <f t="shared" si="93"/>
        <v>0</v>
      </c>
      <c r="AP95" s="105">
        <f t="shared" si="93"/>
        <v>0</v>
      </c>
      <c r="AQ95" s="105">
        <f>SUM(AQ96:AQ98)</f>
        <v>0</v>
      </c>
      <c r="AR95" s="105">
        <f>SUM(AR96:AR98)</f>
        <v>0</v>
      </c>
      <c r="AS95" s="105">
        <f>SUM(AS96:AS98)</f>
        <v>0</v>
      </c>
      <c r="AT95" s="105">
        <f>SUM(AT96:AT98)</f>
        <v>0</v>
      </c>
      <c r="AU95" s="105">
        <f t="shared" si="93"/>
        <v>0</v>
      </c>
      <c r="AV95" s="144"/>
      <c r="AW95" s="47"/>
      <c r="AX95" s="47"/>
    </row>
    <row r="96" spans="1:50" ht="15.75" customHeight="1" hidden="1">
      <c r="A96" s="6"/>
      <c r="B96" s="20" t="s">
        <v>73</v>
      </c>
      <c r="C96" s="20">
        <v>1116</v>
      </c>
      <c r="D96" s="102">
        <f t="shared" si="72"/>
        <v>0</v>
      </c>
      <c r="E96" s="81"/>
      <c r="F96" s="63"/>
      <c r="G96" s="82">
        <f>E96-F96</f>
        <v>0</v>
      </c>
      <c r="H96" s="81"/>
      <c r="I96" s="63"/>
      <c r="J96" s="82">
        <f>H96-I96</f>
        <v>0</v>
      </c>
      <c r="K96" s="81"/>
      <c r="L96" s="63"/>
      <c r="M96" s="111">
        <f>K96-L96</f>
        <v>0</v>
      </c>
      <c r="N96" s="81"/>
      <c r="O96" s="63"/>
      <c r="P96" s="82">
        <f>N96-O96</f>
        <v>0</v>
      </c>
      <c r="Q96" s="81"/>
      <c r="R96" s="63"/>
      <c r="S96" s="82">
        <f>Q96-R96</f>
        <v>0</v>
      </c>
      <c r="T96" s="123"/>
      <c r="U96" s="63"/>
      <c r="V96" s="82">
        <f>T96-U96</f>
        <v>0</v>
      </c>
      <c r="W96" s="83"/>
      <c r="X96" s="63"/>
      <c r="Y96" s="82">
        <f>W96-X96</f>
        <v>0</v>
      </c>
      <c r="Z96" s="81"/>
      <c r="AA96" s="63"/>
      <c r="AB96" s="82">
        <f>Z96-AA96</f>
        <v>0</v>
      </c>
      <c r="AC96" s="81"/>
      <c r="AD96" s="63"/>
      <c r="AE96" s="82">
        <f>AC96-AD96</f>
        <v>0</v>
      </c>
      <c r="AF96" s="81"/>
      <c r="AG96" s="63"/>
      <c r="AH96" s="82">
        <f>AF96-AG96</f>
        <v>0</v>
      </c>
      <c r="AI96" s="123"/>
      <c r="AJ96" s="63"/>
      <c r="AK96" s="82">
        <f>AI96-AJ96</f>
        <v>0</v>
      </c>
      <c r="AL96" s="81"/>
      <c r="AM96" s="63"/>
      <c r="AN96" s="82">
        <f>AL96-AM96</f>
        <v>0</v>
      </c>
      <c r="AO96" s="142">
        <f>E96+H96+K96+N96+Q96+T96+W96+Z96+AC96+AF96+AI96+AL96</f>
        <v>0</v>
      </c>
      <c r="AP96" s="116">
        <f>F96+I96+L96+O96+R96+U96+X96+AA96+AD96+AG96+AJ96+AM96</f>
        <v>0</v>
      </c>
      <c r="AQ96" s="116">
        <f>F96+I96+L96+O96+R96+U96+X96+AA96+AD96+AG96+AJ96+AM96</f>
        <v>0</v>
      </c>
      <c r="AR96" s="116">
        <f>G96+J96+M96+P96+S96+V96+Y96+AB96+AE96+AH96+AK96+AN96</f>
        <v>0</v>
      </c>
      <c r="AS96" s="116">
        <f>H96+K96+N96+Q96+T96+W96+Z96+AC96+AF96+AI96+AL96+AO96</f>
        <v>0</v>
      </c>
      <c r="AT96" s="116">
        <f>I96+L96+O96+R96+U96+X96+AA96+AD96+AG96+AJ96+AM96+AP96</f>
        <v>0</v>
      </c>
      <c r="AU96" s="157">
        <f>G96+J96+M96+P96+S96+V96+Y96+AB96+AE96+AH96+AK96+AN96</f>
        <v>0</v>
      </c>
      <c r="AV96" s="144"/>
      <c r="AW96" s="214"/>
      <c r="AX96" s="214"/>
    </row>
    <row r="97" spans="1:50" ht="15" customHeight="1" hidden="1">
      <c r="A97" s="6"/>
      <c r="B97" s="30" t="s">
        <v>74</v>
      </c>
      <c r="C97" s="30">
        <v>118</v>
      </c>
      <c r="D97" s="102">
        <f t="shared" si="72"/>
        <v>0</v>
      </c>
      <c r="E97" s="81"/>
      <c r="F97" s="63"/>
      <c r="G97" s="82"/>
      <c r="H97" s="81"/>
      <c r="I97" s="63"/>
      <c r="J97" s="82"/>
      <c r="K97" s="81"/>
      <c r="L97" s="63"/>
      <c r="M97" s="111"/>
      <c r="N97" s="81"/>
      <c r="O97" s="63"/>
      <c r="P97" s="82"/>
      <c r="Q97" s="81"/>
      <c r="R97" s="63"/>
      <c r="S97" s="82"/>
      <c r="T97" s="81"/>
      <c r="U97" s="63"/>
      <c r="V97" s="82"/>
      <c r="W97" s="81"/>
      <c r="X97" s="63"/>
      <c r="Y97" s="82"/>
      <c r="Z97" s="81"/>
      <c r="AA97" s="63"/>
      <c r="AB97" s="82"/>
      <c r="AC97" s="81"/>
      <c r="AD97" s="63"/>
      <c r="AE97" s="82"/>
      <c r="AF97" s="81"/>
      <c r="AG97" s="63"/>
      <c r="AH97" s="82"/>
      <c r="AI97" s="81"/>
      <c r="AJ97" s="63"/>
      <c r="AK97" s="82"/>
      <c r="AL97" s="81"/>
      <c r="AM97" s="63"/>
      <c r="AN97" s="82"/>
      <c r="AO97" s="247"/>
      <c r="AP97" s="110"/>
      <c r="AQ97" s="110"/>
      <c r="AR97" s="110"/>
      <c r="AS97" s="110"/>
      <c r="AT97" s="110"/>
      <c r="AU97" s="110">
        <f>G97+J97+M97+P97+S97+V97+Y97+AB97+AE97+AH97+AK97+AN97</f>
        <v>0</v>
      </c>
      <c r="AV97" s="144"/>
      <c r="AW97" s="47"/>
      <c r="AX97" s="47"/>
    </row>
    <row r="98" spans="1:50" ht="15" customHeight="1" hidden="1">
      <c r="A98" s="6"/>
      <c r="B98" s="16" t="s">
        <v>75</v>
      </c>
      <c r="C98" s="16">
        <v>151</v>
      </c>
      <c r="D98" s="102">
        <f t="shared" si="72"/>
        <v>0</v>
      </c>
      <c r="E98" s="81"/>
      <c r="F98" s="63"/>
      <c r="G98" s="82"/>
      <c r="H98" s="81"/>
      <c r="I98" s="63"/>
      <c r="J98" s="82"/>
      <c r="K98" s="81"/>
      <c r="L98" s="63"/>
      <c r="M98" s="111"/>
      <c r="N98" s="81"/>
      <c r="O98" s="63"/>
      <c r="P98" s="82"/>
      <c r="Q98" s="81"/>
      <c r="R98" s="63"/>
      <c r="S98" s="82"/>
      <c r="T98" s="81"/>
      <c r="U98" s="63"/>
      <c r="V98" s="82"/>
      <c r="W98" s="81"/>
      <c r="X98" s="63"/>
      <c r="Y98" s="82"/>
      <c r="Z98" s="81"/>
      <c r="AA98" s="63"/>
      <c r="AB98" s="82"/>
      <c r="AC98" s="81"/>
      <c r="AD98" s="63"/>
      <c r="AE98" s="82"/>
      <c r="AF98" s="81"/>
      <c r="AG98" s="63"/>
      <c r="AH98" s="82"/>
      <c r="AI98" s="81"/>
      <c r="AJ98" s="63"/>
      <c r="AK98" s="82"/>
      <c r="AL98" s="81"/>
      <c r="AM98" s="63"/>
      <c r="AN98" s="82"/>
      <c r="AO98" s="247"/>
      <c r="AP98" s="110"/>
      <c r="AQ98" s="110"/>
      <c r="AR98" s="110"/>
      <c r="AS98" s="110"/>
      <c r="AT98" s="110"/>
      <c r="AU98" s="110">
        <f>G98+J98+M98+P98+S98+V98+Y98+AB98+AE98+AH98+AK98+AN98</f>
        <v>0</v>
      </c>
      <c r="AV98" s="144"/>
      <c r="AW98" s="47"/>
      <c r="AX98" s="47"/>
    </row>
    <row r="99" spans="1:50" ht="15" customHeight="1" hidden="1">
      <c r="A99" s="147">
        <v>340</v>
      </c>
      <c r="B99" s="148" t="s">
        <v>76</v>
      </c>
      <c r="C99" s="148"/>
      <c r="D99" s="178">
        <f>E99+H99+K99+N99+Q99+T99+W99+Z99+AC99+AF99+AI99+AL99</f>
        <v>0</v>
      </c>
      <c r="E99" s="150">
        <f aca="true" t="shared" si="94" ref="E99:AU99">SUM(E100:E107)</f>
        <v>0</v>
      </c>
      <c r="F99" s="141">
        <f t="shared" si="94"/>
        <v>0</v>
      </c>
      <c r="G99" s="151">
        <f t="shared" si="94"/>
        <v>0</v>
      </c>
      <c r="H99" s="150">
        <f t="shared" si="94"/>
        <v>0</v>
      </c>
      <c r="I99" s="141">
        <f t="shared" si="94"/>
        <v>0</v>
      </c>
      <c r="J99" s="151">
        <f t="shared" si="94"/>
        <v>0</v>
      </c>
      <c r="K99" s="150">
        <f t="shared" si="94"/>
        <v>0</v>
      </c>
      <c r="L99" s="141">
        <f t="shared" si="94"/>
        <v>0</v>
      </c>
      <c r="M99" s="152">
        <f t="shared" si="94"/>
        <v>0</v>
      </c>
      <c r="N99" s="150">
        <f t="shared" si="94"/>
        <v>0</v>
      </c>
      <c r="O99" s="141">
        <f t="shared" si="94"/>
        <v>0</v>
      </c>
      <c r="P99" s="151">
        <f t="shared" si="94"/>
        <v>0</v>
      </c>
      <c r="Q99" s="150">
        <f t="shared" si="94"/>
        <v>0</v>
      </c>
      <c r="R99" s="141">
        <f t="shared" si="94"/>
        <v>0</v>
      </c>
      <c r="S99" s="151">
        <f t="shared" si="94"/>
        <v>0</v>
      </c>
      <c r="T99" s="150">
        <f t="shared" si="94"/>
        <v>0</v>
      </c>
      <c r="U99" s="141">
        <f t="shared" si="94"/>
        <v>0</v>
      </c>
      <c r="V99" s="151">
        <f t="shared" si="94"/>
        <v>0</v>
      </c>
      <c r="W99" s="150">
        <f t="shared" si="94"/>
        <v>0</v>
      </c>
      <c r="X99" s="141">
        <f t="shared" si="94"/>
        <v>0</v>
      </c>
      <c r="Y99" s="151">
        <f t="shared" si="94"/>
        <v>0</v>
      </c>
      <c r="Z99" s="150">
        <f t="shared" si="94"/>
        <v>0</v>
      </c>
      <c r="AA99" s="141">
        <f t="shared" si="94"/>
        <v>0</v>
      </c>
      <c r="AB99" s="151">
        <f t="shared" si="94"/>
        <v>0</v>
      </c>
      <c r="AC99" s="150">
        <f t="shared" si="94"/>
        <v>0</v>
      </c>
      <c r="AD99" s="141">
        <f t="shared" si="94"/>
        <v>0</v>
      </c>
      <c r="AE99" s="151">
        <f t="shared" si="94"/>
        <v>0</v>
      </c>
      <c r="AF99" s="150">
        <f t="shared" si="94"/>
        <v>0</v>
      </c>
      <c r="AG99" s="141">
        <f t="shared" si="94"/>
        <v>0</v>
      </c>
      <c r="AH99" s="151">
        <f t="shared" si="94"/>
        <v>0</v>
      </c>
      <c r="AI99" s="150">
        <f t="shared" si="94"/>
        <v>0</v>
      </c>
      <c r="AJ99" s="141">
        <f t="shared" si="94"/>
        <v>0</v>
      </c>
      <c r="AK99" s="151">
        <f t="shared" si="94"/>
        <v>0</v>
      </c>
      <c r="AL99" s="150">
        <f t="shared" si="94"/>
        <v>0</v>
      </c>
      <c r="AM99" s="141">
        <f t="shared" si="94"/>
        <v>0</v>
      </c>
      <c r="AN99" s="151">
        <f t="shared" si="94"/>
        <v>0</v>
      </c>
      <c r="AO99" s="179">
        <f t="shared" si="94"/>
        <v>0</v>
      </c>
      <c r="AP99" s="179">
        <f t="shared" si="94"/>
        <v>0</v>
      </c>
      <c r="AQ99" s="179">
        <f>SUM(AQ100:AQ107)</f>
        <v>0</v>
      </c>
      <c r="AR99" s="179">
        <f>SUM(AR100:AR107)</f>
        <v>0</v>
      </c>
      <c r="AS99" s="179">
        <f>SUM(AS100:AS107)</f>
        <v>0</v>
      </c>
      <c r="AT99" s="179">
        <f>SUM(AT100:AT107)</f>
        <v>0</v>
      </c>
      <c r="AU99" s="131">
        <f t="shared" si="94"/>
        <v>0</v>
      </c>
      <c r="AV99" s="144"/>
      <c r="AW99" s="70"/>
      <c r="AX99" s="47"/>
    </row>
    <row r="100" spans="1:50" ht="14.25" customHeight="1" hidden="1">
      <c r="A100" s="8">
        <v>341</v>
      </c>
      <c r="B100" s="18" t="s">
        <v>77</v>
      </c>
      <c r="C100" s="18">
        <v>1119</v>
      </c>
      <c r="D100" s="102">
        <f>E100+H100+K100+N100+Q100+T100+W100+Z100+AC100+AF100+AI100+AL100</f>
        <v>0</v>
      </c>
      <c r="E100" s="81"/>
      <c r="F100" s="63"/>
      <c r="G100" s="82">
        <f aca="true" t="shared" si="95" ref="G100:G106">E100-F100</f>
        <v>0</v>
      </c>
      <c r="H100" s="81"/>
      <c r="I100" s="63"/>
      <c r="J100" s="82">
        <f aca="true" t="shared" si="96" ref="J100:J106">H100-I100</f>
        <v>0</v>
      </c>
      <c r="K100" s="81"/>
      <c r="L100" s="63"/>
      <c r="M100" s="111">
        <f aca="true" t="shared" si="97" ref="M100:M106">K100-L100</f>
        <v>0</v>
      </c>
      <c r="N100" s="81"/>
      <c r="O100" s="63"/>
      <c r="P100" s="82">
        <f aca="true" t="shared" si="98" ref="P100:P106">N100-O100</f>
        <v>0</v>
      </c>
      <c r="Q100" s="81"/>
      <c r="R100" s="63"/>
      <c r="S100" s="82">
        <f aca="true" t="shared" si="99" ref="S100:S106">Q100-R100</f>
        <v>0</v>
      </c>
      <c r="T100" s="81"/>
      <c r="U100" s="63"/>
      <c r="V100" s="82">
        <f aca="true" t="shared" si="100" ref="V100:V106">T100-U100</f>
        <v>0</v>
      </c>
      <c r="W100" s="81"/>
      <c r="X100" s="63"/>
      <c r="Y100" s="82">
        <f aca="true" t="shared" si="101" ref="Y100:Y106">W100-X100</f>
        <v>0</v>
      </c>
      <c r="Z100" s="81"/>
      <c r="AA100" s="63"/>
      <c r="AB100" s="82">
        <f aca="true" t="shared" si="102" ref="AB100:AB106">Z100-AA100</f>
        <v>0</v>
      </c>
      <c r="AC100" s="81"/>
      <c r="AD100" s="63"/>
      <c r="AE100" s="82">
        <f aca="true" t="shared" si="103" ref="AE100:AE106">AC100-AD100</f>
        <v>0</v>
      </c>
      <c r="AF100" s="81"/>
      <c r="AG100" s="63"/>
      <c r="AH100" s="82">
        <f aca="true" t="shared" si="104" ref="AH100:AH106">AF100-AG100</f>
        <v>0</v>
      </c>
      <c r="AI100" s="81"/>
      <c r="AJ100" s="63"/>
      <c r="AK100" s="82">
        <f aca="true" t="shared" si="105" ref="AK100:AK106">AI100-AJ100</f>
        <v>0</v>
      </c>
      <c r="AL100" s="81"/>
      <c r="AM100" s="63"/>
      <c r="AN100" s="82">
        <f aca="true" t="shared" si="106" ref="AN100:AN106">AL100-AM100</f>
        <v>0</v>
      </c>
      <c r="AO100" s="142">
        <f aca="true" t="shared" si="107" ref="AO100:AO106">E100+H100+K100+N100+Q100+T100+W100+Z100+AC100+AF100+AI100+AL100</f>
        <v>0</v>
      </c>
      <c r="AP100" s="157">
        <f aca="true" t="shared" si="108" ref="AP100:AP106">F100+I100+L100+O100+R100+U100+X100+AA100+AD100+AG100+AJ100+AM100</f>
        <v>0</v>
      </c>
      <c r="AQ100" s="157"/>
      <c r="AR100" s="157"/>
      <c r="AS100" s="157"/>
      <c r="AT100" s="157"/>
      <c r="AU100" s="157">
        <f aca="true" t="shared" si="109" ref="AU100:AU106">G100+J100+M100+P100+S100+V100+Y100+AB100+AE100+AH100+AK100+AN100</f>
        <v>0</v>
      </c>
      <c r="AV100" s="144"/>
      <c r="AW100" s="47"/>
      <c r="AX100" s="47"/>
    </row>
    <row r="101" spans="1:50" ht="15" customHeight="1" hidden="1">
      <c r="A101" s="8">
        <v>342</v>
      </c>
      <c r="B101" s="18" t="s">
        <v>78</v>
      </c>
      <c r="C101" s="18">
        <v>1120</v>
      </c>
      <c r="D101" s="102">
        <f>E101+H101+K101+N101+Q101+T101+W101+Z101+AC101+AF101+AI101+AL101</f>
        <v>0</v>
      </c>
      <c r="E101" s="81"/>
      <c r="F101" s="63"/>
      <c r="G101" s="82">
        <f t="shared" si="95"/>
        <v>0</v>
      </c>
      <c r="H101" s="81"/>
      <c r="I101" s="63"/>
      <c r="J101" s="82">
        <f t="shared" si="96"/>
        <v>0</v>
      </c>
      <c r="K101" s="81"/>
      <c r="L101" s="63"/>
      <c r="M101" s="111">
        <f t="shared" si="97"/>
        <v>0</v>
      </c>
      <c r="N101" s="81"/>
      <c r="O101" s="63"/>
      <c r="P101" s="82">
        <f t="shared" si="98"/>
        <v>0</v>
      </c>
      <c r="Q101" s="81"/>
      <c r="R101" s="63"/>
      <c r="S101" s="82">
        <f t="shared" si="99"/>
        <v>0</v>
      </c>
      <c r="T101" s="81"/>
      <c r="U101" s="63"/>
      <c r="V101" s="82">
        <f t="shared" si="100"/>
        <v>0</v>
      </c>
      <c r="W101" s="81"/>
      <c r="X101" s="63"/>
      <c r="Y101" s="82">
        <f t="shared" si="101"/>
        <v>0</v>
      </c>
      <c r="Z101" s="81"/>
      <c r="AA101" s="63"/>
      <c r="AB101" s="82">
        <f t="shared" si="102"/>
        <v>0</v>
      </c>
      <c r="AC101" s="81"/>
      <c r="AD101" s="63"/>
      <c r="AE101" s="82">
        <f t="shared" si="103"/>
        <v>0</v>
      </c>
      <c r="AF101" s="81"/>
      <c r="AG101" s="63"/>
      <c r="AH101" s="82">
        <f t="shared" si="104"/>
        <v>0</v>
      </c>
      <c r="AI101" s="81"/>
      <c r="AJ101" s="63"/>
      <c r="AK101" s="82">
        <f t="shared" si="105"/>
        <v>0</v>
      </c>
      <c r="AL101" s="81"/>
      <c r="AM101" s="63"/>
      <c r="AN101" s="82">
        <f t="shared" si="106"/>
        <v>0</v>
      </c>
      <c r="AO101" s="142">
        <f t="shared" si="107"/>
        <v>0</v>
      </c>
      <c r="AP101" s="157">
        <f t="shared" si="108"/>
        <v>0</v>
      </c>
      <c r="AQ101" s="157"/>
      <c r="AR101" s="157"/>
      <c r="AS101" s="157"/>
      <c r="AT101" s="157"/>
      <c r="AU101" s="157">
        <f t="shared" si="109"/>
        <v>0</v>
      </c>
      <c r="AV101" s="144"/>
      <c r="AW101" s="214"/>
      <c r="AX101" s="214"/>
    </row>
    <row r="102" spans="1:50" ht="15" customHeight="1" hidden="1" thickBot="1">
      <c r="A102" s="8"/>
      <c r="B102" s="18" t="s">
        <v>79</v>
      </c>
      <c r="C102" s="18">
        <v>121</v>
      </c>
      <c r="D102" s="102">
        <f>E102+H102+K102+N102+Q102+T102+W102+Z102+AC102+AF102+AI102+AL102</f>
        <v>0</v>
      </c>
      <c r="E102" s="81"/>
      <c r="F102" s="63"/>
      <c r="G102" s="82">
        <f t="shared" si="95"/>
        <v>0</v>
      </c>
      <c r="H102" s="81"/>
      <c r="I102" s="63"/>
      <c r="J102" s="82">
        <f t="shared" si="96"/>
        <v>0</v>
      </c>
      <c r="K102" s="81"/>
      <c r="L102" s="63"/>
      <c r="M102" s="111">
        <f t="shared" si="97"/>
        <v>0</v>
      </c>
      <c r="N102" s="81"/>
      <c r="O102" s="63"/>
      <c r="P102" s="82">
        <f t="shared" si="98"/>
        <v>0</v>
      </c>
      <c r="Q102" s="81"/>
      <c r="R102" s="63"/>
      <c r="S102" s="82">
        <f t="shared" si="99"/>
        <v>0</v>
      </c>
      <c r="T102" s="81"/>
      <c r="U102" s="97"/>
      <c r="V102" s="82">
        <f t="shared" si="100"/>
        <v>0</v>
      </c>
      <c r="W102" s="81"/>
      <c r="X102" s="63"/>
      <c r="Y102" s="82">
        <f t="shared" si="101"/>
        <v>0</v>
      </c>
      <c r="Z102" s="81"/>
      <c r="AA102" s="63"/>
      <c r="AB102" s="82">
        <f t="shared" si="102"/>
        <v>0</v>
      </c>
      <c r="AC102" s="81"/>
      <c r="AD102" s="63"/>
      <c r="AE102" s="82">
        <f t="shared" si="103"/>
        <v>0</v>
      </c>
      <c r="AF102" s="81"/>
      <c r="AG102" s="63"/>
      <c r="AH102" s="82">
        <f t="shared" si="104"/>
        <v>0</v>
      </c>
      <c r="AI102" s="81"/>
      <c r="AJ102" s="63"/>
      <c r="AK102" s="82">
        <f t="shared" si="105"/>
        <v>0</v>
      </c>
      <c r="AL102" s="81"/>
      <c r="AM102" s="63"/>
      <c r="AN102" s="82">
        <f t="shared" si="106"/>
        <v>0</v>
      </c>
      <c r="AO102" s="142">
        <f>E102+H102+K102+N102+Q102+T102+W102+Z102+AC102+AF102+AI102+AL102</f>
        <v>0</v>
      </c>
      <c r="AP102" s="157">
        <f t="shared" si="108"/>
        <v>0</v>
      </c>
      <c r="AQ102" s="157"/>
      <c r="AR102" s="157"/>
      <c r="AS102" s="157"/>
      <c r="AT102" s="157"/>
      <c r="AU102" s="157">
        <f>G102+J102+M102+P102+S102+V102+Y102+AB102+AE102+AH102+AK102+AN102</f>
        <v>0</v>
      </c>
      <c r="AV102" s="144"/>
      <c r="AW102" s="214"/>
      <c r="AX102" s="214"/>
    </row>
    <row r="103" spans="1:50" ht="15" customHeight="1" hidden="1">
      <c r="A103" s="8"/>
      <c r="B103" s="31" t="s">
        <v>80</v>
      </c>
      <c r="C103" s="31">
        <v>1112</v>
      </c>
      <c r="D103" s="102">
        <f t="shared" si="72"/>
        <v>0</v>
      </c>
      <c r="E103" s="81"/>
      <c r="F103" s="63"/>
      <c r="G103" s="82">
        <f t="shared" si="95"/>
        <v>0</v>
      </c>
      <c r="H103" s="81"/>
      <c r="I103" s="63"/>
      <c r="J103" s="82">
        <f t="shared" si="96"/>
        <v>0</v>
      </c>
      <c r="K103" s="81"/>
      <c r="L103" s="63"/>
      <c r="M103" s="111">
        <f t="shared" si="97"/>
        <v>0</v>
      </c>
      <c r="N103" s="81"/>
      <c r="O103" s="63"/>
      <c r="P103" s="82">
        <f t="shared" si="98"/>
        <v>0</v>
      </c>
      <c r="Q103" s="81"/>
      <c r="R103" s="63"/>
      <c r="S103" s="82">
        <f t="shared" si="99"/>
        <v>0</v>
      </c>
      <c r="T103" s="81"/>
      <c r="U103" s="63"/>
      <c r="V103" s="82">
        <f t="shared" si="100"/>
        <v>0</v>
      </c>
      <c r="W103" s="81"/>
      <c r="X103" s="63"/>
      <c r="Y103" s="82">
        <f t="shared" si="101"/>
        <v>0</v>
      </c>
      <c r="Z103" s="81"/>
      <c r="AA103" s="63"/>
      <c r="AB103" s="82">
        <f t="shared" si="102"/>
        <v>0</v>
      </c>
      <c r="AC103" s="81"/>
      <c r="AD103" s="63"/>
      <c r="AE103" s="82">
        <f t="shared" si="103"/>
        <v>0</v>
      </c>
      <c r="AF103" s="81"/>
      <c r="AG103" s="63"/>
      <c r="AH103" s="82">
        <f t="shared" si="104"/>
        <v>0</v>
      </c>
      <c r="AI103" s="81"/>
      <c r="AJ103" s="63"/>
      <c r="AK103" s="82">
        <f t="shared" si="105"/>
        <v>0</v>
      </c>
      <c r="AL103" s="81"/>
      <c r="AM103" s="63"/>
      <c r="AN103" s="82">
        <f t="shared" si="106"/>
        <v>0</v>
      </c>
      <c r="AO103" s="142">
        <f t="shared" si="107"/>
        <v>0</v>
      </c>
      <c r="AP103" s="157">
        <f t="shared" si="108"/>
        <v>0</v>
      </c>
      <c r="AQ103" s="157"/>
      <c r="AR103" s="157"/>
      <c r="AS103" s="157"/>
      <c r="AT103" s="157"/>
      <c r="AU103" s="157">
        <f t="shared" si="109"/>
        <v>0</v>
      </c>
      <c r="AV103" s="144"/>
      <c r="AW103" s="214"/>
      <c r="AX103" s="214"/>
    </row>
    <row r="104" spans="1:50" ht="15" customHeight="1" hidden="1">
      <c r="A104" s="8"/>
      <c r="B104" s="31" t="s">
        <v>81</v>
      </c>
      <c r="C104" s="31">
        <v>1117</v>
      </c>
      <c r="D104" s="102">
        <f t="shared" si="72"/>
        <v>0</v>
      </c>
      <c r="E104" s="81"/>
      <c r="F104" s="63"/>
      <c r="G104" s="82">
        <f t="shared" si="95"/>
        <v>0</v>
      </c>
      <c r="H104" s="81"/>
      <c r="I104" s="63"/>
      <c r="J104" s="82">
        <f t="shared" si="96"/>
        <v>0</v>
      </c>
      <c r="K104" s="81"/>
      <c r="L104" s="63"/>
      <c r="M104" s="111">
        <f t="shared" si="97"/>
        <v>0</v>
      </c>
      <c r="N104" s="81"/>
      <c r="O104" s="63"/>
      <c r="P104" s="82">
        <f t="shared" si="98"/>
        <v>0</v>
      </c>
      <c r="Q104" s="81"/>
      <c r="R104" s="63"/>
      <c r="S104" s="82">
        <f t="shared" si="99"/>
        <v>0</v>
      </c>
      <c r="T104" s="81"/>
      <c r="U104" s="63"/>
      <c r="V104" s="82">
        <f t="shared" si="100"/>
        <v>0</v>
      </c>
      <c r="W104" s="81"/>
      <c r="X104" s="63"/>
      <c r="Y104" s="82">
        <f t="shared" si="101"/>
        <v>0</v>
      </c>
      <c r="Z104" s="81"/>
      <c r="AA104" s="63"/>
      <c r="AB104" s="82">
        <f t="shared" si="102"/>
        <v>0</v>
      </c>
      <c r="AC104" s="81"/>
      <c r="AD104" s="63"/>
      <c r="AE104" s="82">
        <f t="shared" si="103"/>
        <v>0</v>
      </c>
      <c r="AF104" s="81"/>
      <c r="AG104" s="63"/>
      <c r="AH104" s="82">
        <f t="shared" si="104"/>
        <v>0</v>
      </c>
      <c r="AI104" s="81"/>
      <c r="AJ104" s="63"/>
      <c r="AK104" s="82">
        <f t="shared" si="105"/>
        <v>0</v>
      </c>
      <c r="AL104" s="81"/>
      <c r="AM104" s="63"/>
      <c r="AN104" s="82">
        <f t="shared" si="106"/>
        <v>0</v>
      </c>
      <c r="AO104" s="142">
        <f t="shared" si="107"/>
        <v>0</v>
      </c>
      <c r="AP104" s="157">
        <f t="shared" si="108"/>
        <v>0</v>
      </c>
      <c r="AQ104" s="157"/>
      <c r="AR104" s="157"/>
      <c r="AS104" s="157"/>
      <c r="AT104" s="157"/>
      <c r="AU104" s="157">
        <f t="shared" si="109"/>
        <v>0</v>
      </c>
      <c r="AV104" s="144"/>
      <c r="AW104" s="214"/>
      <c r="AX104" s="214"/>
    </row>
    <row r="105" spans="1:50" ht="15" customHeight="1" hidden="1">
      <c r="A105" s="8"/>
      <c r="B105" s="31" t="s">
        <v>82</v>
      </c>
      <c r="C105" s="31">
        <v>122</v>
      </c>
      <c r="D105" s="102">
        <f t="shared" si="72"/>
        <v>0</v>
      </c>
      <c r="E105" s="81"/>
      <c r="F105" s="63"/>
      <c r="G105" s="82">
        <f t="shared" si="95"/>
        <v>0</v>
      </c>
      <c r="H105" s="81"/>
      <c r="I105" s="63"/>
      <c r="J105" s="82">
        <f t="shared" si="96"/>
        <v>0</v>
      </c>
      <c r="K105" s="81"/>
      <c r="L105" s="63"/>
      <c r="M105" s="111">
        <f t="shared" si="97"/>
        <v>0</v>
      </c>
      <c r="N105" s="81"/>
      <c r="O105" s="63"/>
      <c r="P105" s="82">
        <f t="shared" si="98"/>
        <v>0</v>
      </c>
      <c r="Q105" s="81"/>
      <c r="R105" s="63"/>
      <c r="S105" s="82">
        <f t="shared" si="99"/>
        <v>0</v>
      </c>
      <c r="T105" s="81"/>
      <c r="U105" s="63"/>
      <c r="V105" s="82">
        <f t="shared" si="100"/>
        <v>0</v>
      </c>
      <c r="W105" s="81"/>
      <c r="X105" s="63"/>
      <c r="Y105" s="82">
        <f t="shared" si="101"/>
        <v>0</v>
      </c>
      <c r="Z105" s="81"/>
      <c r="AA105" s="63"/>
      <c r="AB105" s="82">
        <f t="shared" si="102"/>
        <v>0</v>
      </c>
      <c r="AC105" s="81"/>
      <c r="AD105" s="63"/>
      <c r="AE105" s="82">
        <f t="shared" si="103"/>
        <v>0</v>
      </c>
      <c r="AF105" s="81"/>
      <c r="AG105" s="63"/>
      <c r="AH105" s="82">
        <f t="shared" si="104"/>
        <v>0</v>
      </c>
      <c r="AI105" s="81"/>
      <c r="AJ105" s="63"/>
      <c r="AK105" s="82">
        <f t="shared" si="105"/>
        <v>0</v>
      </c>
      <c r="AL105" s="81"/>
      <c r="AM105" s="63"/>
      <c r="AN105" s="82">
        <f t="shared" si="106"/>
        <v>0</v>
      </c>
      <c r="AO105" s="142">
        <f t="shared" si="107"/>
        <v>0</v>
      </c>
      <c r="AP105" s="157">
        <f t="shared" si="108"/>
        <v>0</v>
      </c>
      <c r="AQ105" s="157"/>
      <c r="AR105" s="157"/>
      <c r="AS105" s="157"/>
      <c r="AT105" s="157"/>
      <c r="AU105" s="157">
        <f t="shared" si="109"/>
        <v>0</v>
      </c>
      <c r="AV105" s="144"/>
      <c r="AW105" s="214"/>
      <c r="AX105" s="214"/>
    </row>
    <row r="106" spans="1:50" ht="15" customHeight="1" hidden="1" thickBot="1">
      <c r="A106" s="8">
        <v>346</v>
      </c>
      <c r="B106" s="31" t="s">
        <v>83</v>
      </c>
      <c r="C106" s="31">
        <v>1123</v>
      </c>
      <c r="D106" s="102">
        <f>E106+H106+K106+N106+Q106+T106+W106+Z106+AC106+AF106+AI106+AL106</f>
        <v>0</v>
      </c>
      <c r="E106" s="96"/>
      <c r="F106" s="97"/>
      <c r="G106" s="98">
        <f t="shared" si="95"/>
        <v>0</v>
      </c>
      <c r="H106" s="96"/>
      <c r="I106" s="97"/>
      <c r="J106" s="82">
        <f t="shared" si="96"/>
        <v>0</v>
      </c>
      <c r="K106" s="96"/>
      <c r="L106" s="97"/>
      <c r="M106" s="98">
        <f t="shared" si="97"/>
        <v>0</v>
      </c>
      <c r="N106" s="96"/>
      <c r="O106" s="97"/>
      <c r="P106" s="98">
        <f t="shared" si="98"/>
        <v>0</v>
      </c>
      <c r="Q106" s="96"/>
      <c r="R106" s="97"/>
      <c r="S106" s="98">
        <f t="shared" si="99"/>
        <v>0</v>
      </c>
      <c r="T106" s="96"/>
      <c r="U106" s="97"/>
      <c r="V106" s="98">
        <f t="shared" si="100"/>
        <v>0</v>
      </c>
      <c r="W106" s="96"/>
      <c r="X106" s="97"/>
      <c r="Y106" s="98">
        <f t="shared" si="101"/>
        <v>0</v>
      </c>
      <c r="Z106" s="96"/>
      <c r="AA106" s="97"/>
      <c r="AB106" s="98">
        <f t="shared" si="102"/>
        <v>0</v>
      </c>
      <c r="AC106" s="96"/>
      <c r="AD106" s="97"/>
      <c r="AE106" s="98">
        <f t="shared" si="103"/>
        <v>0</v>
      </c>
      <c r="AF106" s="96"/>
      <c r="AG106" s="97"/>
      <c r="AH106" s="98">
        <f t="shared" si="104"/>
        <v>0</v>
      </c>
      <c r="AI106" s="96"/>
      <c r="AJ106" s="97"/>
      <c r="AK106" s="98">
        <f t="shared" si="105"/>
        <v>0</v>
      </c>
      <c r="AL106" s="96"/>
      <c r="AM106" s="97"/>
      <c r="AN106" s="98">
        <f t="shared" si="106"/>
        <v>0</v>
      </c>
      <c r="AO106" s="251">
        <f t="shared" si="107"/>
        <v>0</v>
      </c>
      <c r="AP106" s="157">
        <f t="shared" si="108"/>
        <v>0</v>
      </c>
      <c r="AQ106" s="233"/>
      <c r="AR106" s="233"/>
      <c r="AS106" s="233"/>
      <c r="AT106" s="233"/>
      <c r="AU106" s="177">
        <f t="shared" si="109"/>
        <v>0</v>
      </c>
      <c r="AV106" s="144"/>
      <c r="AW106" s="214"/>
      <c r="AX106" s="214"/>
    </row>
    <row r="107" spans="1:50" ht="15" customHeight="1" hidden="1">
      <c r="A107" s="6"/>
      <c r="B107" s="31" t="s">
        <v>84</v>
      </c>
      <c r="C107" s="31"/>
      <c r="D107" s="41">
        <f t="shared" si="72"/>
        <v>0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252"/>
      <c r="AP107" s="125"/>
      <c r="AQ107" s="125"/>
      <c r="AR107" s="125"/>
      <c r="AS107" s="125"/>
      <c r="AT107" s="125"/>
      <c r="AU107" s="126">
        <f>G107+J107+M107+P107+S107+V107+Y107+AB107+AE107+AH107+AK107+AN107</f>
        <v>0</v>
      </c>
      <c r="AV107" s="48"/>
      <c r="AW107" s="49"/>
      <c r="AX107" s="49"/>
    </row>
    <row r="108" ht="12.75"/>
    <row r="109" spans="14:41" ht="12.75">
      <c r="N109" s="1"/>
      <c r="AO109" s="66"/>
    </row>
    <row r="110" spans="2:41" ht="15.75">
      <c r="B110" s="50"/>
      <c r="E110" s="73"/>
      <c r="H110" s="73"/>
      <c r="K110" s="73"/>
      <c r="N110" s="73"/>
      <c r="Q110" s="73"/>
      <c r="T110" s="73"/>
      <c r="W110" s="73"/>
      <c r="Z110" s="73"/>
      <c r="AC110" s="73"/>
      <c r="AO110" s="66"/>
    </row>
    <row r="111" spans="2:23" ht="15.75">
      <c r="B111" s="71" t="s">
        <v>152</v>
      </c>
      <c r="C111" s="72"/>
      <c r="D111" s="52"/>
      <c r="E111" s="52"/>
      <c r="F111" s="52"/>
      <c r="G111" s="52"/>
      <c r="Q111" s="143"/>
      <c r="W111" s="73"/>
    </row>
    <row r="112" spans="2:7" ht="15.75">
      <c r="B112" s="71"/>
      <c r="C112" s="72"/>
      <c r="D112" s="52"/>
      <c r="E112" s="52"/>
      <c r="F112" s="52"/>
      <c r="G112" s="52"/>
    </row>
    <row r="113" spans="2:7" ht="12.75">
      <c r="B113" s="52" t="s">
        <v>153</v>
      </c>
      <c r="C113" s="72"/>
      <c r="D113" s="52"/>
      <c r="E113" s="52"/>
      <c r="F113" s="52"/>
      <c r="G113" s="52"/>
    </row>
    <row r="114" spans="2:18" ht="12.75">
      <c r="B114" s="52"/>
      <c r="C114" s="72"/>
      <c r="D114" s="52"/>
      <c r="E114" s="52"/>
      <c r="F114" s="52"/>
      <c r="G114" s="52"/>
      <c r="R114" s="73"/>
    </row>
    <row r="115" spans="2:7" ht="12.75">
      <c r="B115" s="52" t="s">
        <v>93</v>
      </c>
      <c r="C115" s="72"/>
      <c r="D115" s="52"/>
      <c r="E115" s="52"/>
      <c r="F115" s="52"/>
      <c r="G115" s="52"/>
    </row>
    <row r="116" ht="12.75"/>
    <row r="117" ht="12.75">
      <c r="L117" s="133"/>
    </row>
    <row r="121" ht="12.75"/>
    <row r="122" ht="12.75"/>
    <row r="123" ht="12.75"/>
  </sheetData>
  <sheetProtection/>
  <mergeCells count="27">
    <mergeCell ref="AR4:AR5"/>
    <mergeCell ref="AS4:AS5"/>
    <mergeCell ref="AT4:AT5"/>
    <mergeCell ref="AC4:AE4"/>
    <mergeCell ref="N4:P4"/>
    <mergeCell ref="Q4:S4"/>
    <mergeCell ref="AI4:AK4"/>
    <mergeCell ref="AL4:AN4"/>
    <mergeCell ref="Z4:AB4"/>
    <mergeCell ref="AO4:AO5"/>
    <mergeCell ref="AF2:AL2"/>
    <mergeCell ref="H1:W1"/>
    <mergeCell ref="K4:M4"/>
    <mergeCell ref="AV4:AW5"/>
    <mergeCell ref="AX4:AX5"/>
    <mergeCell ref="AP4:AP5"/>
    <mergeCell ref="AU4:AU5"/>
    <mergeCell ref="T4:V4"/>
    <mergeCell ref="W4:Y4"/>
    <mergeCell ref="AF4:AH4"/>
    <mergeCell ref="AQ4:AQ5"/>
    <mergeCell ref="A4:A5"/>
    <mergeCell ref="B4:B5"/>
    <mergeCell ref="D4:D5"/>
    <mergeCell ref="C4:C5"/>
    <mergeCell ref="E4:G4"/>
    <mergeCell ref="H4:J4"/>
  </mergeCells>
  <printOptions/>
  <pageMargins left="0.1968503937007874" right="0.1968503937007874" top="0.4330708661417323" bottom="0.1968503937007874" header="0.1968503937007874" footer="0.5118110236220472"/>
  <pageSetup fitToWidth="2" fitToHeight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: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2018-12-24T06:12:05Z</cp:lastPrinted>
  <dcterms:created xsi:type="dcterms:W3CDTF">1996-10-08T23:32:33Z</dcterms:created>
  <dcterms:modified xsi:type="dcterms:W3CDTF">2023-02-15T06:16:29Z</dcterms:modified>
  <cp:category/>
  <cp:version/>
  <cp:contentType/>
  <cp:contentStatus/>
</cp:coreProperties>
</file>